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BANCOS\BAM\BARRIO COLONIALES LAS CAMPANAS\"/>
    </mc:Choice>
  </mc:AlternateContent>
  <xr:revisionPtr revIDLastSave="0" documentId="13_ncr:1_{6B81BF19-C255-42C4-9C3B-FCBFD175B2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1" i="1" s="1"/>
  <c r="D28" i="1"/>
  <c r="C4" i="1"/>
  <c r="C5" i="1"/>
  <c r="D27" i="1" s="1"/>
  <c r="F6" i="1"/>
  <c r="D30" i="1" l="1"/>
  <c r="C13" i="1"/>
  <c r="C12" i="1" l="1"/>
  <c r="C19" i="1" s="1"/>
  <c r="D19" i="1" s="1"/>
  <c r="C17" i="1" l="1"/>
  <c r="D17" i="1" s="1"/>
  <c r="C16" i="1"/>
  <c r="D16" i="1" s="1"/>
  <c r="C18" i="1"/>
  <c r="D18" i="1" s="1"/>
  <c r="C15" i="1"/>
  <c r="D15" i="1" s="1"/>
</calcChain>
</file>

<file path=xl/sharedStrings.xml><?xml version="1.0" encoding="utf-8"?>
<sst xmlns="http://schemas.openxmlformats.org/spreadsheetml/2006/main" count="30" uniqueCount="26">
  <si>
    <t xml:space="preserve"> </t>
  </si>
  <si>
    <t>Precio de Venta</t>
  </si>
  <si>
    <t>Proyecto:</t>
  </si>
  <si>
    <t>IVA</t>
  </si>
  <si>
    <t>Sub Total</t>
  </si>
  <si>
    <t>Precio de la Acción</t>
  </si>
  <si>
    <t>Banco</t>
  </si>
  <si>
    <t>BAM</t>
  </si>
  <si>
    <t>Fecha Impresión:</t>
  </si>
  <si>
    <t>Enganche a Cancelar %</t>
  </si>
  <si>
    <t xml:space="preserve">Enganche a Cancelar </t>
  </si>
  <si>
    <t xml:space="preserve">Valor a Financiar </t>
  </si>
  <si>
    <t>Seguros</t>
  </si>
  <si>
    <t>IUSI</t>
  </si>
  <si>
    <t>Ingreso Mínimo</t>
  </si>
  <si>
    <t>Plazo en Años</t>
  </si>
  <si>
    <t>Cuota</t>
  </si>
  <si>
    <t>*Cuota incluye seguro de vida + Seguro contra incendios</t>
  </si>
  <si>
    <t xml:space="preserve">Tasa de Interés </t>
  </si>
  <si>
    <t>Gastos Adicionales</t>
  </si>
  <si>
    <t>Gastos Legales</t>
  </si>
  <si>
    <t>Sub-Total</t>
  </si>
  <si>
    <t>Barrio Coloniales Q</t>
  </si>
  <si>
    <t>Barrio Coloniales</t>
  </si>
  <si>
    <t xml:space="preserve">Timbre Acción </t>
  </si>
  <si>
    <t>Gastos Conexión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</si>
</sst>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 Q&quot;* #,##0&quot; &quot;;&quot; Q&quot;* \(#,##0\);&quot; Q&quot;* &quot;-&quot;??&quot; &quot;"/>
    <numFmt numFmtId="165" formatCode="d&quot;-&quot;mmm&quot;-&quot;yy"/>
    <numFmt numFmtId="166" formatCode="_-* #,##0_-;\-* #,##0_-;_-* &quot;-&quot;??_-;_-@_-"/>
    <numFmt numFmtId="167" formatCode="_-* #,##0.0_-;\-* #,##0.0_-;_-* &quot;-&quot;?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medium">
        <color indexed="8"/>
      </bottom>
      <diagonal/>
    </border>
    <border>
      <left style="hair">
        <color indexed="12"/>
      </left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0"/>
      </left>
      <right/>
      <top/>
      <bottom style="hair">
        <color indexed="1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1" xfId="0" applyFont="1" applyFill="1" applyBorder="1"/>
    <xf numFmtId="49" fontId="0" fillId="2" borderId="3" xfId="0" applyNumberFormat="1" applyFont="1" applyFill="1" applyBorder="1"/>
    <xf numFmtId="49" fontId="0" fillId="2" borderId="7" xfId="0" applyNumberFormat="1" applyFont="1" applyFill="1" applyBorder="1"/>
    <xf numFmtId="49" fontId="0" fillId="2" borderId="0" xfId="0" applyNumberFormat="1" applyFont="1" applyFill="1"/>
    <xf numFmtId="10" fontId="0" fillId="2" borderId="4" xfId="0" applyNumberFormat="1" applyFont="1" applyFill="1" applyBorder="1"/>
    <xf numFmtId="49" fontId="0" fillId="2" borderId="13" xfId="0" applyNumberFormat="1" applyFont="1" applyFill="1" applyBorder="1"/>
    <xf numFmtId="9" fontId="0" fillId="2" borderId="14" xfId="0" applyNumberFormat="1" applyFont="1" applyFill="1" applyBorder="1"/>
    <xf numFmtId="0" fontId="0" fillId="2" borderId="16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2" xfId="0" applyFont="1" applyFill="1" applyBorder="1"/>
    <xf numFmtId="49" fontId="4" fillId="2" borderId="1" xfId="0" applyNumberFormat="1" applyFont="1" applyFill="1" applyBorder="1"/>
    <xf numFmtId="49" fontId="4" fillId="2" borderId="7" xfId="0" applyNumberFormat="1" applyFont="1" applyFill="1" applyBorder="1"/>
    <xf numFmtId="0" fontId="4" fillId="2" borderId="7" xfId="0" applyFont="1" applyFill="1" applyBorder="1"/>
    <xf numFmtId="0" fontId="5" fillId="2" borderId="13" xfId="0" applyFont="1" applyFill="1" applyBorder="1"/>
    <xf numFmtId="0" fontId="4" fillId="2" borderId="1" xfId="0" applyFont="1" applyFill="1" applyBorder="1"/>
    <xf numFmtId="49" fontId="4" fillId="2" borderId="17" xfId="0" applyNumberFormat="1" applyFont="1" applyFill="1" applyBorder="1"/>
    <xf numFmtId="0" fontId="4" fillId="2" borderId="18" xfId="0" applyFont="1" applyFill="1" applyBorder="1"/>
    <xf numFmtId="0" fontId="6" fillId="2" borderId="19" xfId="0" applyFont="1" applyFill="1" applyBorder="1"/>
    <xf numFmtId="49" fontId="0" fillId="2" borderId="23" xfId="0" applyNumberFormat="1" applyFont="1" applyFill="1" applyBorder="1"/>
    <xf numFmtId="10" fontId="0" fillId="2" borderId="23" xfId="0" applyNumberFormat="1" applyFont="1" applyFill="1" applyBorder="1"/>
    <xf numFmtId="43" fontId="0" fillId="2" borderId="23" xfId="0" applyNumberFormat="1" applyFont="1" applyFill="1" applyBorder="1"/>
    <xf numFmtId="0" fontId="0" fillId="0" borderId="23" xfId="0" applyFont="1" applyBorder="1"/>
    <xf numFmtId="0" fontId="0" fillId="2" borderId="24" xfId="0" applyFont="1" applyFill="1" applyBorder="1"/>
    <xf numFmtId="43" fontId="0" fillId="2" borderId="24" xfId="1" applyFont="1" applyFill="1" applyBorder="1"/>
    <xf numFmtId="43" fontId="0" fillId="5" borderId="25" xfId="0" applyNumberFormat="1" applyFont="1" applyFill="1" applyBorder="1"/>
    <xf numFmtId="166" fontId="4" fillId="2" borderId="8" xfId="1" applyNumberFormat="1" applyFont="1" applyFill="1" applyBorder="1"/>
    <xf numFmtId="166" fontId="0" fillId="2" borderId="1" xfId="1" applyNumberFormat="1" applyFont="1" applyFill="1" applyBorder="1"/>
    <xf numFmtId="166" fontId="4" fillId="4" borderId="8" xfId="1" applyNumberFormat="1" applyFont="1" applyFill="1" applyBorder="1"/>
    <xf numFmtId="166" fontId="0" fillId="2" borderId="8" xfId="1" applyNumberFormat="1" applyFont="1" applyFill="1" applyBorder="1"/>
    <xf numFmtId="166" fontId="5" fillId="2" borderId="14" xfId="1" applyNumberFormat="1" applyFont="1" applyFill="1" applyBorder="1"/>
    <xf numFmtId="166" fontId="0" fillId="2" borderId="4" xfId="1" applyNumberFormat="1" applyFont="1" applyFill="1" applyBorder="1"/>
    <xf numFmtId="166" fontId="4" fillId="2" borderId="1" xfId="1" applyNumberFormat="1" applyFont="1" applyFill="1" applyBorder="1"/>
    <xf numFmtId="9" fontId="4" fillId="2" borderId="8" xfId="2" applyFont="1" applyFill="1" applyBorder="1"/>
    <xf numFmtId="0" fontId="0" fillId="6" borderId="0" xfId="0" applyFont="1" applyFill="1"/>
    <xf numFmtId="49" fontId="4" fillId="6" borderId="5" xfId="0" applyNumberFormat="1" applyFont="1" applyFill="1" applyBorder="1" applyAlignment="1">
      <alignment vertical="center"/>
    </xf>
    <xf numFmtId="49" fontId="4" fillId="6" borderId="6" xfId="0" applyNumberFormat="1" applyFont="1" applyFill="1" applyBorder="1" applyAlignment="1">
      <alignment vertical="center"/>
    </xf>
    <xf numFmtId="49" fontId="4" fillId="6" borderId="9" xfId="0" applyNumberFormat="1" applyFont="1" applyFill="1" applyBorder="1" applyAlignment="1">
      <alignment vertical="center"/>
    </xf>
    <xf numFmtId="49" fontId="4" fillId="6" borderId="10" xfId="0" applyNumberFormat="1" applyFont="1" applyFill="1" applyBorder="1" applyAlignment="1">
      <alignment vertical="center"/>
    </xf>
    <xf numFmtId="49" fontId="4" fillId="6" borderId="11" xfId="0" applyNumberFormat="1" applyFont="1" applyFill="1" applyBorder="1" applyAlignment="1">
      <alignment vertical="center"/>
    </xf>
    <xf numFmtId="165" fontId="4" fillId="6" borderId="12" xfId="0" applyNumberFormat="1" applyFont="1" applyFill="1" applyBorder="1" applyAlignment="1">
      <alignment horizontal="left" vertical="center"/>
    </xf>
    <xf numFmtId="167" fontId="0" fillId="6" borderId="0" xfId="0" applyNumberFormat="1" applyFont="1" applyFill="1"/>
    <xf numFmtId="166" fontId="0" fillId="2" borderId="26" xfId="1" applyNumberFormat="1" applyFont="1" applyFill="1" applyBorder="1"/>
    <xf numFmtId="166" fontId="0" fillId="2" borderId="27" xfId="1" applyNumberFormat="1" applyFont="1" applyFill="1" applyBorder="1"/>
    <xf numFmtId="49" fontId="4" fillId="2" borderId="28" xfId="0" applyNumberFormat="1" applyFont="1" applyFill="1" applyBorder="1"/>
    <xf numFmtId="166" fontId="0" fillId="2" borderId="29" xfId="1" applyNumberFormat="1" applyFont="1" applyFill="1" applyBorder="1"/>
    <xf numFmtId="49" fontId="5" fillId="2" borderId="30" xfId="0" applyNumberFormat="1" applyFont="1" applyFill="1" applyBorder="1"/>
    <xf numFmtId="164" fontId="0" fillId="2" borderId="0" xfId="0" applyNumberFormat="1" applyFont="1" applyFill="1" applyBorder="1"/>
    <xf numFmtId="49" fontId="2" fillId="3" borderId="23" xfId="0" applyNumberFormat="1" applyFont="1" applyFill="1" applyBorder="1" applyAlignment="1">
      <alignment horizontal="center"/>
    </xf>
    <xf numFmtId="166" fontId="2" fillId="3" borderId="23" xfId="1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166" fontId="0" fillId="2" borderId="23" xfId="1" applyNumberFormat="1" applyFont="1" applyFill="1" applyBorder="1"/>
    <xf numFmtId="49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6" fontId="0" fillId="2" borderId="15" xfId="1" applyNumberFormat="1" applyFont="1" applyFill="1" applyBorder="1" applyAlignment="1">
      <alignment horizontal="center" wrapText="1"/>
    </xf>
    <xf numFmtId="166" fontId="0" fillId="2" borderId="26" xfId="1" applyNumberFormat="1" applyFont="1" applyFill="1" applyBorder="1" applyAlignment="1">
      <alignment horizontal="center" wrapText="1"/>
    </xf>
    <xf numFmtId="0" fontId="0" fillId="5" borderId="2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96" zoomScaleNormal="96" workbookViewId="0">
      <selection activeCell="F31" sqref="F31"/>
    </sheetView>
  </sheetViews>
  <sheetFormatPr baseColWidth="10" defaultColWidth="10.875" defaultRowHeight="15.75" x14ac:dyDescent="0.25"/>
  <cols>
    <col min="1" max="1" width="10.875" style="37"/>
    <col min="2" max="2" width="24.125" style="2" customWidth="1"/>
    <col min="3" max="3" width="11.5" style="2" bestFit="1" customWidth="1"/>
    <col min="4" max="4" width="11.875" style="2" customWidth="1"/>
    <col min="5" max="5" width="15.125" style="37" bestFit="1" customWidth="1"/>
    <col min="6" max="6" width="17.375" style="37" bestFit="1" customWidth="1"/>
    <col min="7" max="11" width="10.875" style="37"/>
    <col min="12" max="16384" width="10.875" style="2"/>
  </cols>
  <sheetData>
    <row r="1" spans="2:6" x14ac:dyDescent="0.25">
      <c r="B1" s="1"/>
      <c r="C1" s="1"/>
      <c r="D1" s="1"/>
    </row>
    <row r="2" spans="2:6" x14ac:dyDescent="0.25">
      <c r="B2" s="1"/>
      <c r="C2" s="1"/>
      <c r="D2" s="1"/>
    </row>
    <row r="3" spans="2:6" ht="16.5" thickBot="1" x14ac:dyDescent="0.3">
      <c r="B3" s="55" t="s">
        <v>22</v>
      </c>
      <c r="C3" s="56"/>
      <c r="D3" s="14" t="s">
        <v>0</v>
      </c>
    </row>
    <row r="4" spans="2:6" x14ac:dyDescent="0.25">
      <c r="B4" s="15" t="s">
        <v>4</v>
      </c>
      <c r="C4" s="29">
        <f>C6*0.7</f>
        <v>560000</v>
      </c>
      <c r="D4" s="30"/>
      <c r="E4" s="38" t="s">
        <v>2</v>
      </c>
      <c r="F4" s="39" t="s">
        <v>23</v>
      </c>
    </row>
    <row r="5" spans="2:6" x14ac:dyDescent="0.25">
      <c r="B5" s="15" t="s">
        <v>5</v>
      </c>
      <c r="C5" s="29">
        <f>C6*0.3</f>
        <v>240000</v>
      </c>
      <c r="D5" s="30"/>
      <c r="E5" s="40" t="s">
        <v>6</v>
      </c>
      <c r="F5" s="41" t="s">
        <v>7</v>
      </c>
    </row>
    <row r="6" spans="2:6" ht="16.5" thickBot="1" x14ac:dyDescent="0.3">
      <c r="B6" s="15" t="s">
        <v>1</v>
      </c>
      <c r="C6" s="31">
        <v>800000</v>
      </c>
      <c r="D6" s="30"/>
      <c r="E6" s="42" t="s">
        <v>8</v>
      </c>
      <c r="F6" s="43">
        <f ca="1">NOW()</f>
        <v>44528.415833680556</v>
      </c>
    </row>
    <row r="7" spans="2:6" x14ac:dyDescent="0.25">
      <c r="B7" s="16"/>
      <c r="C7" s="32"/>
      <c r="D7" s="30" t="s">
        <v>0</v>
      </c>
    </row>
    <row r="8" spans="2:6" x14ac:dyDescent="0.25">
      <c r="B8" s="15" t="s">
        <v>9</v>
      </c>
      <c r="C8" s="36">
        <v>0.2</v>
      </c>
      <c r="D8" s="30"/>
    </row>
    <row r="9" spans="2:6" x14ac:dyDescent="0.25">
      <c r="B9" s="15" t="s">
        <v>10</v>
      </c>
      <c r="C9" s="29">
        <f>C6*C8</f>
        <v>160000</v>
      </c>
      <c r="D9" s="30" t="s">
        <v>0</v>
      </c>
      <c r="E9" s="44"/>
    </row>
    <row r="10" spans="2:6" ht="16.5" thickBot="1" x14ac:dyDescent="0.3">
      <c r="B10" s="17"/>
      <c r="C10" s="33"/>
      <c r="D10" s="30"/>
    </row>
    <row r="11" spans="2:6" x14ac:dyDescent="0.25">
      <c r="B11" s="4" t="s">
        <v>11</v>
      </c>
      <c r="C11" s="34">
        <f>C6-C9</f>
        <v>640000</v>
      </c>
      <c r="D11" s="35"/>
    </row>
    <row r="12" spans="2:6" ht="16.5" thickBot="1" x14ac:dyDescent="0.3">
      <c r="B12" s="5" t="s">
        <v>12</v>
      </c>
      <c r="C12" s="32">
        <f>C11*0.95%/12</f>
        <v>506.66666666666669</v>
      </c>
      <c r="D12" s="30"/>
    </row>
    <row r="13" spans="2:6" x14ac:dyDescent="0.25">
      <c r="B13" s="47" t="s">
        <v>13</v>
      </c>
      <c r="C13" s="48">
        <f>C4*0.9%/12</f>
        <v>420.00000000000006</v>
      </c>
      <c r="D13" s="57" t="s">
        <v>14</v>
      </c>
    </row>
    <row r="14" spans="2:6" x14ac:dyDescent="0.25">
      <c r="B14" s="51" t="s">
        <v>15</v>
      </c>
      <c r="C14" s="52" t="s">
        <v>16</v>
      </c>
      <c r="D14" s="58"/>
    </row>
    <row r="15" spans="2:6" x14ac:dyDescent="0.25">
      <c r="B15" s="53">
        <v>5</v>
      </c>
      <c r="C15" s="54">
        <f>PMT($C$22/12,B15*12,-$C$11,0)+$C$13+C12</f>
        <v>13750.953767865874</v>
      </c>
      <c r="D15" s="45">
        <f>C15/0.33</f>
        <v>41669.556872320827</v>
      </c>
    </row>
    <row r="16" spans="2:6" x14ac:dyDescent="0.25">
      <c r="B16" s="53">
        <v>10</v>
      </c>
      <c r="C16" s="54">
        <f>PMT($C$22/12,B16*12,-$C$11,0)+$C$13+C12</f>
        <v>8523.579891361338</v>
      </c>
      <c r="D16" s="45">
        <f>C16/0.33</f>
        <v>25829.029973822235</v>
      </c>
    </row>
    <row r="17" spans="2:4" x14ac:dyDescent="0.25">
      <c r="B17" s="53">
        <v>15</v>
      </c>
      <c r="C17" s="54">
        <f>PMT($C$22/12,B17*12,-$C$11,0)+$C$13+C12</f>
        <v>6859.5457706841917</v>
      </c>
      <c r="D17" s="45">
        <f>C17/0.33</f>
        <v>20786.50233540664</v>
      </c>
    </row>
    <row r="18" spans="2:4" x14ac:dyDescent="0.25">
      <c r="B18" s="53">
        <v>20</v>
      </c>
      <c r="C18" s="54">
        <f>PMT($C$22/12,B18*12,-$C$11,0)+$C$13+C12</f>
        <v>6082.463105398233</v>
      </c>
      <c r="D18" s="45">
        <f>C18/0.33</f>
        <v>18431.706379994645</v>
      </c>
    </row>
    <row r="19" spans="2:4" ht="16.5" thickBot="1" x14ac:dyDescent="0.3">
      <c r="B19" s="53">
        <v>25</v>
      </c>
      <c r="C19" s="54">
        <f>PMT($C$22/12,B19*12,-$C$11,0)+$C$13+C12</f>
        <v>5656.2102045704069</v>
      </c>
      <c r="D19" s="46">
        <f>C19/0.33</f>
        <v>17140.030922940627</v>
      </c>
    </row>
    <row r="20" spans="2:4" x14ac:dyDescent="0.25">
      <c r="B20" s="49" t="s">
        <v>1</v>
      </c>
      <c r="C20" s="50"/>
      <c r="D20" s="6" t="s">
        <v>0</v>
      </c>
    </row>
    <row r="21" spans="2:4" ht="16.5" thickBot="1" x14ac:dyDescent="0.3">
      <c r="B21" s="19" t="s">
        <v>17</v>
      </c>
      <c r="C21" s="20"/>
      <c r="D21" s="18"/>
    </row>
    <row r="22" spans="2:4" x14ac:dyDescent="0.25">
      <c r="B22" s="4" t="s">
        <v>18</v>
      </c>
      <c r="C22" s="7">
        <v>7.4999999999999997E-2</v>
      </c>
      <c r="D22" s="3"/>
    </row>
    <row r="23" spans="2:4" ht="16.5" thickBot="1" x14ac:dyDescent="0.3">
      <c r="B23" s="8" t="s">
        <v>3</v>
      </c>
      <c r="C23" s="9">
        <v>0.12</v>
      </c>
      <c r="D23" s="3"/>
    </row>
    <row r="24" spans="2:4" x14ac:dyDescent="0.25">
      <c r="B24" s="21"/>
      <c r="C24" s="10"/>
      <c r="D24" s="1"/>
    </row>
    <row r="25" spans="2:4" x14ac:dyDescent="0.25">
      <c r="B25" s="11"/>
      <c r="C25" s="1"/>
      <c r="D25" s="1"/>
    </row>
    <row r="26" spans="2:4" x14ac:dyDescent="0.25">
      <c r="B26" s="11" t="s">
        <v>19</v>
      </c>
      <c r="C26" s="1"/>
      <c r="D26" s="1"/>
    </row>
    <row r="27" spans="2:4" x14ac:dyDescent="0.25">
      <c r="B27" s="22" t="s">
        <v>24</v>
      </c>
      <c r="C27" s="23">
        <v>0.03</v>
      </c>
      <c r="D27" s="24">
        <f>C27*C5</f>
        <v>7200</v>
      </c>
    </row>
    <row r="28" spans="2:4" x14ac:dyDescent="0.25">
      <c r="B28" s="25" t="s">
        <v>20</v>
      </c>
      <c r="C28" s="23">
        <v>1.7500000000000002E-2</v>
      </c>
      <c r="D28" s="24">
        <f>C28*C6</f>
        <v>14000.000000000002</v>
      </c>
    </row>
    <row r="29" spans="2:4" ht="16.5" thickBot="1" x14ac:dyDescent="0.3">
      <c r="B29" s="26" t="s">
        <v>25</v>
      </c>
      <c r="C29" s="26"/>
      <c r="D29" s="27">
        <v>2000</v>
      </c>
    </row>
    <row r="30" spans="2:4" ht="16.5" thickTop="1" x14ac:dyDescent="0.25">
      <c r="B30" s="59" t="s">
        <v>21</v>
      </c>
      <c r="C30" s="59"/>
      <c r="D30" s="28">
        <f>SUM(D27:D29)</f>
        <v>23200</v>
      </c>
    </row>
    <row r="31" spans="2:4" x14ac:dyDescent="0.25">
      <c r="B31" s="11"/>
      <c r="C31" s="1"/>
      <c r="D31" s="1"/>
    </row>
    <row r="32" spans="2:4" x14ac:dyDescent="0.25">
      <c r="B32" s="12"/>
      <c r="C32" s="13"/>
      <c r="D32" s="13"/>
    </row>
  </sheetData>
  <mergeCells count="3">
    <mergeCell ref="B3:C3"/>
    <mergeCell ref="D13:D14"/>
    <mergeCell ref="B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Townson</dc:creator>
  <cp:lastModifiedBy>HP</cp:lastModifiedBy>
  <dcterms:created xsi:type="dcterms:W3CDTF">2020-10-08T20:49:57Z</dcterms:created>
  <dcterms:modified xsi:type="dcterms:W3CDTF">2021-11-28T15:58:52Z</dcterms:modified>
</cp:coreProperties>
</file>