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reI5\Desktop\"/>
    </mc:Choice>
  </mc:AlternateContent>
  <xr:revisionPtr revIDLastSave="0" documentId="8_{7B7A045A-B836-4DB2-B705-A549FB581173}" xr6:coauthVersionLast="47" xr6:coauthVersionMax="47" xr10:uidLastSave="{00000000-0000-0000-0000-000000000000}"/>
  <bookViews>
    <workbookView xWindow="-120" yWindow="-120" windowWidth="19440" windowHeight="11640" tabRatio="937" xr2:uid="{00000000-000D-0000-FFFF-FFFF00000000}"/>
  </bookViews>
  <sheets>
    <sheet name="DATOS" sheetId="25" r:id="rId1"/>
    <sheet name="EP imprimir" sheetId="26" r:id="rId2"/>
    <sheet name="FEIC + ANEXPRODSERV" sheetId="30" r:id="rId3"/>
    <sheet name="SOLICITUD" sheetId="1" r:id="rId4"/>
    <sheet name="IVE SEGUROS" sheetId="19" r:id="rId5"/>
    <sheet name="SegurodeVida" sheetId="5" r:id="rId6"/>
    <sheet name="D. PEP (si aplica)" sheetId="24" r:id="rId7"/>
    <sheet name="CPE (si aplica)" sheetId="29" r:id="rId8"/>
    <sheet name="LAVADO" sheetId="28" state="hidden" r:id="rId9"/>
    <sheet name="listados" sheetId="27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C">'[1]Ingreso Datos'!$L$1:$L$4</definedName>
    <definedName name="_xlnm.Print_Area" localSheetId="7">'CPE (si aplica)'!$A$1:$O$72</definedName>
    <definedName name="_xlnm.Print_Area" localSheetId="2">'FEIC + ANEXPRODSERV'!$B$1:$L$156</definedName>
    <definedName name="_xlnm.Print_Area" localSheetId="3">SOLICITUD!$A$1:$AD$140</definedName>
    <definedName name="CATE">[2]Solicitud!$L$120:$L$125</definedName>
    <definedName name="civil">[2]Solicitud!$L$8:$L$10</definedName>
    <definedName name="DOC">[2]Ir01Sol!$M$2:$M$3</definedName>
    <definedName name="DPI">'[3]LLENADO DE FORMULARIOS'!$I$1:$I$2</definedName>
    <definedName name="genero">[2]Solicitud!$L$29:$L$30</definedName>
    <definedName name="Identificacion">[4]Hoja2!$I$3:$I$4</definedName>
    <definedName name="ingre">'[1]Ingreso Datos'!$M$1:$M$7</definedName>
    <definedName name="ingresoData_anexo1" localSheetId="7">'[5]A.I PRODUCTOS individual'!$J$2,'[5]A.I PRODUCTOS individual'!$I$10,'[5]A.I PRODUCTOS individual'!$D$10,'[5]A.I PRODUCTOS individual'!$E$13,'[5]A.I PRODUCTOS individual'!$I$15,'[5]A.I PRODUCTOS individual'!$B$15,'[5]A.I PRODUCTOS individual'!$B$19,'[5]A.I PRODUCTOS individual'!$E$19,'[5]A.I PRODUCTOS individual'!$I$19,'[5]A.I PRODUCTOS individual'!$I$21,'[5]A.I PRODUCTOS individual'!$E$21,'[5]A.I PRODUCTOS individual'!$B$21,'[5]A.I PRODUCTOS individual'!$E$22,'[5]A.I PRODUCTOS individual'!$B$26:$L$26,'[5]A.I PRODUCTOS individual'!$B$24,'[5]A.I PRODUCTOS individual'!$B$29,'[5]A.I PRODUCTOS individual'!$G$29,'[5]A.I PRODUCTOS individual'!$B$31,'[5]A.I PRODUCTOS individual'!$E$31,'[5]A.I PRODUCTOS individual'!$G$31,'[5]A.I PRODUCTOS individual'!$H$31,'[5]A.I PRODUCTOS individual'!$B$33,'[5]A.I PRODUCTOS individual'!$G$33,'[5]A.I PRODUCTOS individual'!$B$35,'[5]A.I PRODUCTOS individual'!$C$37:$C$40,'[5]A.I PRODUCTOS individual'!$E$37,'[5]A.I PRODUCTOS individual'!$E$38,'[5]A.I PRODUCTOS individual'!$E$39,'[5]A.I PRODUCTOS individual'!$G$37,'[5]A.I PRODUCTOS individual'!$G$38,'[5]A.I PRODUCTOS individual'!$G$39,'[5]A.I PRODUCTOS individual'!$I$37:$I$38,'[5]A.I PRODUCTOS individual'!$I$38,'[5]A.I PRODUCTOS individual'!$I$39,'[5]A.I PRODUCTOS individual'!$L$37,'[5]A.I PRODUCTOS individual'!$L$38,'[5]A.I PRODUCTOS individual'!$L$39,'[5]A.I PRODUCTOS individual'!$G$40</definedName>
    <definedName name="ingresoData_anexo1">#REF!,#REF!,#REF!,#REF!,#REF!,#REF!,#REF!,#REF!,#REF!,#REF!,#REF!,#REF!,#REF!,#REF!,#REF!,#REF!,#REF!,#REF!,#REF!,#REF!,#REF!,#REF!,#REF!,#REF!,#REF!,#REF!,#REF!,#REF!,#REF!,#REF!,#REF!,#REF!,#REF!,#REF!,#REF!,#REF!,#REF!,#REF!</definedName>
    <definedName name="PAISES">[6]Cálculos!$G$2:$G$7</definedName>
    <definedName name="rango1">'[5]SUPUESTOS DEL FLUJO M'!$1:$28,'[5]SUPUESTOS DEL FLUJO M'!$32:$1048576</definedName>
    <definedName name="rango2">'[5]SUPUESTOS DEL FLUJO M'!$1:$16,'[5]SUPUESTOS DEL FLUJO M'!$29:$1048576</definedName>
    <definedName name="SOLTERO">'[3]LLENADO DE FORMULARIOS'!$J$1:$J$3</definedName>
    <definedName name="SX">'[3]LLENADO DE FORMULARIOS'!$H$1:$H$2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30" l="1"/>
  <c r="F13" i="30"/>
  <c r="F18" i="30"/>
  <c r="H18" i="30"/>
  <c r="G44" i="30" l="1"/>
  <c r="C95" i="26"/>
  <c r="C96" i="26"/>
  <c r="C97" i="26"/>
  <c r="C98" i="26"/>
  <c r="C99" i="26"/>
  <c r="C100" i="26"/>
  <c r="C94" i="26"/>
  <c r="A95" i="26"/>
  <c r="A96" i="26"/>
  <c r="A97" i="26"/>
  <c r="A98" i="26"/>
  <c r="A99" i="26"/>
  <c r="A100" i="26"/>
  <c r="A94" i="26"/>
  <c r="E84" i="26"/>
  <c r="E85" i="26"/>
  <c r="E86" i="26"/>
  <c r="E87" i="26"/>
  <c r="E88" i="26"/>
  <c r="E89" i="26"/>
  <c r="E83" i="26"/>
  <c r="C61" i="26"/>
  <c r="B61" i="26"/>
  <c r="D51" i="26"/>
  <c r="D52" i="26"/>
  <c r="D53" i="26"/>
  <c r="D54" i="26"/>
  <c r="D55" i="26"/>
  <c r="D56" i="26"/>
  <c r="D50" i="26"/>
  <c r="D40" i="26"/>
  <c r="D41" i="26"/>
  <c r="D42" i="26"/>
  <c r="D43" i="26"/>
  <c r="D44" i="26"/>
  <c r="D45" i="26"/>
  <c r="F95" i="26"/>
  <c r="F96" i="26"/>
  <c r="F97" i="26"/>
  <c r="F98" i="26"/>
  <c r="F99" i="26"/>
  <c r="F100" i="26"/>
  <c r="F94" i="26"/>
  <c r="E95" i="26"/>
  <c r="E96" i="26"/>
  <c r="E97" i="26"/>
  <c r="E98" i="26"/>
  <c r="E99" i="26"/>
  <c r="E100" i="26"/>
  <c r="E94" i="26"/>
  <c r="F124" i="25"/>
  <c r="E6" i="26"/>
  <c r="E7" i="26"/>
  <c r="E8" i="26"/>
  <c r="E9" i="26"/>
  <c r="E10" i="26"/>
  <c r="E11" i="26"/>
  <c r="E12" i="26"/>
  <c r="E5" i="26"/>
  <c r="D6" i="26"/>
  <c r="D7" i="26"/>
  <c r="D8" i="26"/>
  <c r="D9" i="26"/>
  <c r="D10" i="26"/>
  <c r="D11" i="26"/>
  <c r="D12" i="26"/>
  <c r="D5" i="26"/>
  <c r="A7" i="26"/>
  <c r="A8" i="26"/>
  <c r="A9" i="26"/>
  <c r="A10" i="26"/>
  <c r="A11" i="26"/>
  <c r="A12" i="26"/>
  <c r="B6" i="26"/>
  <c r="B7" i="26"/>
  <c r="B8" i="26"/>
  <c r="B9" i="26"/>
  <c r="B10" i="26"/>
  <c r="B11" i="26"/>
  <c r="B12" i="26"/>
  <c r="B5" i="26"/>
  <c r="D53" i="25" l="1"/>
  <c r="D54" i="25"/>
  <c r="D55" i="25"/>
  <c r="D56" i="25"/>
  <c r="E2" i="25" l="1"/>
  <c r="J10" i="25"/>
  <c r="E24" i="25"/>
  <c r="H97" i="1" l="1"/>
  <c r="F9" i="30"/>
  <c r="F42" i="30"/>
  <c r="E41" i="30"/>
  <c r="J41" i="30"/>
  <c r="J40" i="30"/>
  <c r="F40" i="30"/>
  <c r="Q12" i="1"/>
  <c r="K61" i="30"/>
  <c r="H61" i="30"/>
  <c r="E58" i="30"/>
  <c r="D56" i="30"/>
  <c r="D55" i="30"/>
  <c r="D54" i="30"/>
  <c r="J56" i="30"/>
  <c r="J55" i="30"/>
  <c r="J54" i="30"/>
  <c r="C33" i="30"/>
  <c r="E27" i="30"/>
  <c r="F31" i="30"/>
  <c r="J23" i="30"/>
  <c r="C20" i="30"/>
  <c r="C18" i="30"/>
  <c r="I15" i="30"/>
  <c r="F15" i="30"/>
  <c r="D15" i="30"/>
  <c r="L14" i="30"/>
  <c r="H17" i="30"/>
  <c r="F17" i="30"/>
  <c r="B17" i="30"/>
  <c r="K15" i="30"/>
  <c r="I14" i="30"/>
  <c r="K13" i="30"/>
  <c r="J13" i="30"/>
  <c r="I13" i="30"/>
  <c r="D13" i="30"/>
  <c r="J11" i="30"/>
  <c r="G11" i="30"/>
  <c r="C11" i="30"/>
  <c r="J10" i="30"/>
  <c r="G10" i="30"/>
  <c r="C10" i="30"/>
  <c r="J9" i="25"/>
  <c r="J8" i="25"/>
  <c r="J11" i="25"/>
  <c r="C14" i="30"/>
  <c r="F6" i="30"/>
  <c r="J7" i="25" l="1"/>
  <c r="J6" i="25" s="1"/>
  <c r="P22" i="1" l="1"/>
  <c r="E107" i="26"/>
  <c r="E108" i="26"/>
  <c r="E109" i="26"/>
  <c r="E110" i="26"/>
  <c r="E111" i="26"/>
  <c r="E112" i="26"/>
  <c r="E106" i="26"/>
  <c r="B107" i="26"/>
  <c r="B108" i="26"/>
  <c r="B109" i="26"/>
  <c r="B110" i="26"/>
  <c r="B111" i="26"/>
  <c r="B112" i="26"/>
  <c r="B106" i="26"/>
  <c r="G84" i="26"/>
  <c r="G85" i="26"/>
  <c r="G86" i="26"/>
  <c r="G87" i="26"/>
  <c r="G88" i="26"/>
  <c r="G89" i="26"/>
  <c r="G83" i="26"/>
  <c r="A84" i="26"/>
  <c r="C84" i="26"/>
  <c r="A85" i="26"/>
  <c r="C85" i="26"/>
  <c r="A86" i="26"/>
  <c r="C86" i="26"/>
  <c r="A87" i="26"/>
  <c r="C87" i="26"/>
  <c r="A88" i="26"/>
  <c r="C88" i="26"/>
  <c r="A89" i="26"/>
  <c r="C89" i="26"/>
  <c r="C83" i="26"/>
  <c r="A83" i="26"/>
  <c r="A73" i="26"/>
  <c r="B73" i="26"/>
  <c r="A74" i="26"/>
  <c r="B74" i="26"/>
  <c r="A75" i="26"/>
  <c r="B75" i="26"/>
  <c r="A76" i="26"/>
  <c r="B76" i="26"/>
  <c r="A77" i="26"/>
  <c r="B77" i="26"/>
  <c r="A78" i="26"/>
  <c r="B78" i="26"/>
  <c r="B72" i="26"/>
  <c r="A72" i="26"/>
  <c r="A62" i="26"/>
  <c r="B62" i="26"/>
  <c r="C62" i="26"/>
  <c r="A63" i="26"/>
  <c r="B63" i="26"/>
  <c r="C63" i="26"/>
  <c r="A64" i="26"/>
  <c r="B64" i="26"/>
  <c r="C64" i="26"/>
  <c r="A65" i="26"/>
  <c r="B65" i="26"/>
  <c r="C65" i="26"/>
  <c r="A66" i="26"/>
  <c r="B66" i="26"/>
  <c r="C66" i="26"/>
  <c r="A67" i="26"/>
  <c r="B67" i="26"/>
  <c r="C67" i="26"/>
  <c r="A61" i="26"/>
  <c r="A51" i="26"/>
  <c r="B51" i="26"/>
  <c r="C51" i="26"/>
  <c r="E51" i="26"/>
  <c r="G51" i="26"/>
  <c r="A52" i="26"/>
  <c r="B52" i="26"/>
  <c r="C52" i="26"/>
  <c r="E52" i="26"/>
  <c r="G52" i="26"/>
  <c r="A53" i="26"/>
  <c r="B53" i="26"/>
  <c r="C53" i="26"/>
  <c r="E53" i="26"/>
  <c r="G53" i="26"/>
  <c r="A54" i="26"/>
  <c r="B54" i="26"/>
  <c r="C54" i="26"/>
  <c r="E54" i="26"/>
  <c r="G54" i="26"/>
  <c r="A55" i="26"/>
  <c r="B55" i="26"/>
  <c r="C55" i="26"/>
  <c r="E55" i="26"/>
  <c r="G55" i="26"/>
  <c r="A56" i="26"/>
  <c r="B56" i="26"/>
  <c r="C56" i="26"/>
  <c r="E56" i="26"/>
  <c r="G56" i="26"/>
  <c r="B50" i="26"/>
  <c r="C50" i="26"/>
  <c r="E50" i="26"/>
  <c r="G50" i="26"/>
  <c r="A50" i="26"/>
  <c r="A40" i="26"/>
  <c r="B40" i="26"/>
  <c r="C40" i="26"/>
  <c r="E40" i="26"/>
  <c r="A41" i="26"/>
  <c r="B41" i="26"/>
  <c r="C41" i="26"/>
  <c r="E41" i="26"/>
  <c r="A42" i="26"/>
  <c r="B42" i="26"/>
  <c r="C42" i="26"/>
  <c r="E42" i="26"/>
  <c r="A43" i="26"/>
  <c r="B43" i="26"/>
  <c r="C43" i="26"/>
  <c r="E43" i="26"/>
  <c r="A44" i="26"/>
  <c r="B44" i="26"/>
  <c r="C44" i="26"/>
  <c r="E44" i="26"/>
  <c r="A45" i="26"/>
  <c r="B45" i="26"/>
  <c r="C45" i="26"/>
  <c r="E45" i="26"/>
  <c r="B39" i="26"/>
  <c r="C39" i="26"/>
  <c r="E39" i="26"/>
  <c r="A39" i="26"/>
  <c r="A29" i="26"/>
  <c r="B29" i="26"/>
  <c r="C29" i="26"/>
  <c r="A30" i="26"/>
  <c r="B30" i="26"/>
  <c r="C30" i="26"/>
  <c r="A31" i="26"/>
  <c r="B31" i="26"/>
  <c r="C31" i="26"/>
  <c r="A32" i="26"/>
  <c r="B32" i="26"/>
  <c r="C32" i="26"/>
  <c r="A33" i="26"/>
  <c r="B33" i="26"/>
  <c r="C33" i="26"/>
  <c r="A34" i="26"/>
  <c r="B34" i="26"/>
  <c r="C34" i="26"/>
  <c r="B28" i="26"/>
  <c r="C28" i="26"/>
  <c r="A28" i="26"/>
  <c r="A18" i="26"/>
  <c r="B18" i="26"/>
  <c r="A19" i="26"/>
  <c r="B19" i="26"/>
  <c r="A20" i="26"/>
  <c r="B20" i="26"/>
  <c r="A21" i="26"/>
  <c r="B21" i="26"/>
  <c r="A22" i="26"/>
  <c r="B22" i="26"/>
  <c r="A23" i="26"/>
  <c r="B23" i="26"/>
  <c r="B17" i="26"/>
  <c r="A17" i="26"/>
  <c r="A6" i="26"/>
  <c r="A5" i="26"/>
  <c r="D224" i="25"/>
  <c r="G135" i="25"/>
  <c r="E212" i="25"/>
  <c r="H190" i="25"/>
  <c r="E201" i="25"/>
  <c r="G224" i="25" s="1"/>
  <c r="D190" i="25"/>
  <c r="E179" i="25"/>
  <c r="F168" i="25"/>
  <c r="E146" i="25"/>
  <c r="D135" i="25"/>
  <c r="Z42" i="1" l="1"/>
  <c r="J12" i="1" l="1"/>
  <c r="D13" i="26"/>
  <c r="H92" i="1" s="1"/>
  <c r="L34" i="29" l="1"/>
  <c r="N34" i="29" s="1"/>
  <c r="I34" i="29"/>
  <c r="G34" i="29"/>
  <c r="K25" i="29"/>
  <c r="E25" i="29"/>
  <c r="B25" i="29"/>
  <c r="K23" i="29"/>
  <c r="E23" i="29"/>
  <c r="B23" i="29"/>
  <c r="BC23" i="19" l="1"/>
  <c r="BC21" i="19"/>
  <c r="I22" i="24"/>
  <c r="E14" i="24"/>
  <c r="H10" i="24"/>
  <c r="H8" i="24"/>
  <c r="K48" i="1"/>
  <c r="K18" i="1"/>
  <c r="K12" i="29"/>
  <c r="AC31" i="1"/>
  <c r="L120" i="1" l="1"/>
  <c r="T110" i="1"/>
  <c r="T109" i="1"/>
  <c r="T107" i="1"/>
  <c r="H111" i="1"/>
  <c r="H110" i="1"/>
  <c r="H109" i="1"/>
  <c r="H108" i="1"/>
  <c r="H107" i="1"/>
  <c r="C35" i="26"/>
  <c r="H94" i="1" s="1"/>
  <c r="B24" i="26"/>
  <c r="H93" i="1" s="1"/>
  <c r="Y77" i="1"/>
  <c r="W77" i="1"/>
  <c r="Y67" i="1"/>
  <c r="M64" i="1"/>
  <c r="K64" i="1"/>
  <c r="H60" i="1"/>
  <c r="A60" i="1"/>
  <c r="H59" i="1"/>
  <c r="A59" i="1"/>
  <c r="R60" i="1"/>
  <c r="K60" i="1"/>
  <c r="R59" i="1"/>
  <c r="K59" i="1"/>
  <c r="AB60" i="1"/>
  <c r="U60" i="1"/>
  <c r="AB59" i="1"/>
  <c r="U59" i="1"/>
  <c r="Q52" i="1"/>
  <c r="M52" i="1"/>
  <c r="M38" i="1"/>
  <c r="N115" i="1" s="1"/>
  <c r="M54" i="1"/>
  <c r="Z48" i="1"/>
  <c r="AC38" i="1"/>
  <c r="AC37" i="1"/>
  <c r="AC115" i="1" s="1"/>
  <c r="U38" i="1"/>
  <c r="N117" i="1" s="1"/>
  <c r="U37" i="1"/>
  <c r="AC116" i="1" s="1"/>
  <c r="M39" i="1"/>
  <c r="M37" i="1"/>
  <c r="N116" i="1" s="1"/>
  <c r="L38" i="25"/>
  <c r="AC32" i="1"/>
  <c r="Q32" i="1"/>
  <c r="Q31" i="1"/>
  <c r="J33" i="1"/>
  <c r="J32" i="1"/>
  <c r="J31" i="1"/>
  <c r="Y28" i="1"/>
  <c r="Q28" i="1"/>
  <c r="AA27" i="1"/>
  <c r="Q27" i="1"/>
  <c r="K28" i="1"/>
  <c r="F28" i="1"/>
  <c r="F27" i="1"/>
  <c r="K27" i="1"/>
  <c r="A22" i="1"/>
  <c r="U22" i="1"/>
  <c r="Z18" i="1"/>
  <c r="F14" i="1"/>
  <c r="T14" i="1"/>
  <c r="D109" i="25"/>
  <c r="B4" i="28" s="1"/>
  <c r="B15" i="28"/>
  <c r="C14" i="28"/>
  <c r="B3" i="28"/>
  <c r="T5" i="1" l="1"/>
  <c r="B109" i="25"/>
  <c r="H4" i="28" s="1"/>
  <c r="U10" i="1"/>
  <c r="Q10" i="1"/>
  <c r="F10" i="1"/>
  <c r="D80" i="1" l="1"/>
  <c r="A80" i="1"/>
  <c r="B67" i="1"/>
  <c r="P67" i="1" s="1"/>
  <c r="G80" i="1"/>
  <c r="E28" i="25"/>
  <c r="C68" i="26"/>
  <c r="H99" i="1" s="1"/>
  <c r="E57" i="26"/>
  <c r="H98" i="1" s="1"/>
  <c r="B79" i="26"/>
  <c r="H101" i="1" s="1"/>
  <c r="C90" i="26"/>
  <c r="G90" i="26"/>
  <c r="T94" i="1" s="1"/>
  <c r="C101" i="26"/>
  <c r="T97" i="1" s="1"/>
  <c r="F101" i="26"/>
  <c r="H100" i="1" s="1"/>
  <c r="B113" i="26"/>
  <c r="A12" i="1"/>
  <c r="N10" i="1"/>
  <c r="J10" i="1"/>
  <c r="AA14" i="1" s="1"/>
  <c r="K42" i="1"/>
  <c r="G34" i="19"/>
  <c r="G32" i="19"/>
  <c r="BG30" i="19"/>
  <c r="AR30" i="19"/>
  <c r="AC30" i="19"/>
  <c r="G30" i="19"/>
  <c r="W28" i="19"/>
  <c r="G25" i="19"/>
  <c r="AB23" i="19"/>
  <c r="G23" i="19"/>
  <c r="AB21" i="19"/>
  <c r="G21" i="19"/>
  <c r="E16" i="24"/>
  <c r="A16" i="24"/>
  <c r="D10" i="24"/>
  <c r="A10" i="24"/>
  <c r="D8" i="24"/>
  <c r="A8" i="24"/>
  <c r="L67" i="1"/>
  <c r="Q54" i="1"/>
  <c r="F54" i="1"/>
  <c r="A54" i="1"/>
  <c r="Z52" i="1"/>
  <c r="U52" i="1"/>
  <c r="A52" i="1"/>
  <c r="Z50" i="1"/>
  <c r="U50" i="1"/>
  <c r="P50" i="1"/>
  <c r="K50" i="1"/>
  <c r="F50" i="1"/>
  <c r="U48" i="1"/>
  <c r="P48" i="1"/>
  <c r="F48" i="1"/>
  <c r="A48" i="1"/>
  <c r="Z44" i="1"/>
  <c r="K44" i="1"/>
  <c r="A44" i="1"/>
  <c r="A42" i="1"/>
  <c r="U26" i="1"/>
  <c r="Z26" i="1"/>
  <c r="K26" i="1"/>
  <c r="A26" i="1"/>
  <c r="P24" i="1"/>
  <c r="A24" i="1"/>
  <c r="Z24" i="1"/>
  <c r="U24" i="1"/>
  <c r="Z22" i="1"/>
  <c r="F22" i="1"/>
  <c r="Z20" i="1"/>
  <c r="U20" i="1"/>
  <c r="P20" i="1"/>
  <c r="K20" i="1"/>
  <c r="U18" i="1"/>
  <c r="P18" i="1"/>
  <c r="F18" i="1"/>
  <c r="A18" i="1"/>
  <c r="F20" i="1"/>
  <c r="K22" i="1"/>
  <c r="C2" i="24"/>
  <c r="U11" i="19"/>
  <c r="AY14" i="5"/>
  <c r="T90" i="1"/>
  <c r="H90" i="1"/>
  <c r="H5" i="1"/>
  <c r="T93" i="1" l="1"/>
  <c r="T102" i="1" s="1"/>
  <c r="H104" i="1"/>
  <c r="N13" i="5"/>
  <c r="AG4" i="5"/>
  <c r="H112" i="1"/>
  <c r="G15" i="5"/>
  <c r="R14" i="5"/>
  <c r="D133" i="1"/>
  <c r="BC11" i="19"/>
  <c r="E62" i="30" l="1"/>
  <c r="T108" i="1"/>
  <c r="T112" i="1" s="1"/>
  <c r="E113" i="26"/>
  <c r="B43" i="5"/>
  <c r="T103" i="1"/>
  <c r="T104" i="1" s="1"/>
  <c r="D39" i="26" l="1"/>
</calcChain>
</file>

<file path=xl/sharedStrings.xml><?xml version="1.0" encoding="utf-8"?>
<sst xmlns="http://schemas.openxmlformats.org/spreadsheetml/2006/main" count="1449" uniqueCount="842">
  <si>
    <t>Otro Nombre</t>
  </si>
  <si>
    <t>1er. Nombre</t>
  </si>
  <si>
    <t>2o. Nombre</t>
  </si>
  <si>
    <t>1e. Apellido</t>
  </si>
  <si>
    <t>2o. Apellido</t>
  </si>
  <si>
    <t>Apellido Casada</t>
  </si>
  <si>
    <t>SI</t>
  </si>
  <si>
    <t>NO</t>
  </si>
  <si>
    <t>Cargo</t>
  </si>
  <si>
    <t xml:space="preserve"> </t>
  </si>
  <si>
    <t>DPI</t>
  </si>
  <si>
    <t>Firma</t>
  </si>
  <si>
    <t>Departamento</t>
  </si>
  <si>
    <t>Municipio</t>
  </si>
  <si>
    <t>País</t>
  </si>
  <si>
    <t>No. NIT</t>
  </si>
  <si>
    <t>Fecha de Nacimiento</t>
  </si>
  <si>
    <t>Dirección Completa</t>
  </si>
  <si>
    <t>Zona</t>
  </si>
  <si>
    <t>Estado Civil</t>
  </si>
  <si>
    <t>Profesión u Oficio</t>
  </si>
  <si>
    <t>Teléfono fijo</t>
  </si>
  <si>
    <t>Teléfono Móvil</t>
  </si>
  <si>
    <t>Correo Electrónico</t>
  </si>
  <si>
    <t>Nombre de Lugar de Trabajo</t>
  </si>
  <si>
    <t>Puesto que Desempeña</t>
  </si>
  <si>
    <t>Moneda</t>
  </si>
  <si>
    <t>Señores</t>
  </si>
  <si>
    <t>Nombre</t>
  </si>
  <si>
    <t>Guatemala,</t>
  </si>
  <si>
    <t>% Ingresos</t>
  </si>
  <si>
    <t>Fuente</t>
  </si>
  <si>
    <t>Número o Código de Cliente:</t>
  </si>
  <si>
    <t>1.</t>
  </si>
  <si>
    <t>LUGAR:</t>
  </si>
  <si>
    <t>GUATEMALA</t>
  </si>
  <si>
    <t>2.  FECHA (dd/mm/aaaa):</t>
  </si>
  <si>
    <t>3.</t>
  </si>
  <si>
    <t>DATOS DE LA PERSONA OBLIGADA</t>
  </si>
  <si>
    <t>Razón Social y Nombre Comercial:</t>
  </si>
  <si>
    <t>BANCO GYT CONTINENTAL, S.A.</t>
  </si>
  <si>
    <t>Nombre de la central, sucursal o agencia donde se solicita el producto o servicio:</t>
  </si>
  <si>
    <t>3.2.1 Código de agencia o sucursal:</t>
  </si>
  <si>
    <t>4.</t>
  </si>
  <si>
    <t>Segundo apellido:</t>
  </si>
  <si>
    <t>Apellido de casada:</t>
  </si>
  <si>
    <t>Segundo nombre:</t>
  </si>
  <si>
    <t>Otros nombres:</t>
  </si>
  <si>
    <t>Fecha de nacimiento (dd/mm/aaaa):</t>
  </si>
  <si>
    <t>Género:</t>
  </si>
  <si>
    <t>Tipo de documento de identificación:</t>
  </si>
  <si>
    <t>Número de Identificación Tributaria (NIT):</t>
  </si>
  <si>
    <t xml:space="preserve">Primer apellido: </t>
  </si>
  <si>
    <t>Primer nombre:</t>
  </si>
  <si>
    <t xml:space="preserve">       M                    F</t>
  </si>
  <si>
    <t>Razón Social/Nombre Comercial:</t>
  </si>
  <si>
    <t xml:space="preserve">            Servicios profesionales: </t>
  </si>
  <si>
    <t xml:space="preserve">     Trabajos anteriores:</t>
  </si>
  <si>
    <t>Trabajo actual:</t>
  </si>
  <si>
    <t>5.</t>
  </si>
  <si>
    <t>Celular / Móvil:</t>
  </si>
  <si>
    <t>6.</t>
  </si>
  <si>
    <t>Dirección particular completa (calle o avenida, número de casa, colonia, sector, lote, manzana, otros):</t>
  </si>
  <si>
    <t>Moneda:</t>
  </si>
  <si>
    <t xml:space="preserve">   SI</t>
  </si>
  <si>
    <t xml:space="preserve">   NO</t>
  </si>
  <si>
    <t>Sexo:</t>
  </si>
  <si>
    <t>Nacionalidad</t>
  </si>
  <si>
    <t>Nit</t>
  </si>
  <si>
    <t>Amortizando</t>
  </si>
  <si>
    <t>Soltero</t>
  </si>
  <si>
    <t>Viudo</t>
  </si>
  <si>
    <t>Divorciado</t>
  </si>
  <si>
    <t>Nombre Completo de la Persona:</t>
  </si>
  <si>
    <t>Otros</t>
  </si>
  <si>
    <t>Telefono</t>
  </si>
  <si>
    <t>Libro:</t>
  </si>
  <si>
    <t>F</t>
  </si>
  <si>
    <t>Propia</t>
  </si>
  <si>
    <t>Casado</t>
  </si>
  <si>
    <t>ACTIVOS</t>
  </si>
  <si>
    <t>PASIVOS</t>
  </si>
  <si>
    <t>Caja y Bancos</t>
  </si>
  <si>
    <t>Corto Plazo:</t>
  </si>
  <si>
    <t>Inversiones</t>
  </si>
  <si>
    <t>Cuentas por cobrar</t>
  </si>
  <si>
    <t>Tarjetas de credito</t>
  </si>
  <si>
    <t>Otros pasivos  (Especificar)</t>
  </si>
  <si>
    <t>Largo Plazo:</t>
  </si>
  <si>
    <t>Menaje de Casa</t>
  </si>
  <si>
    <t>PATRIMONIO</t>
  </si>
  <si>
    <t>TOTAL ACTIVOS</t>
  </si>
  <si>
    <t>TOTAL PASIVO Y PATRIMONIO</t>
  </si>
  <si>
    <t>Alquileres</t>
  </si>
  <si>
    <t>Edad:</t>
  </si>
  <si>
    <t>Tiene cualquiera de sus activos alguna limitacion?</t>
  </si>
  <si>
    <t>Ha estado alguna vez en quiebra? (favor de explicar)</t>
  </si>
  <si>
    <t>2.</t>
  </si>
  <si>
    <t>Fecha</t>
  </si>
  <si>
    <t>Monto</t>
  </si>
  <si>
    <t>Tipo de Identificación</t>
  </si>
  <si>
    <t>Pasaporte</t>
  </si>
  <si>
    <t>Dirección Lugar de Trabajo</t>
  </si>
  <si>
    <t>Teléfono de trabajo</t>
  </si>
  <si>
    <t>Participación Accionaria en otras Empresas</t>
  </si>
  <si>
    <t>En caso SI, detallar:</t>
  </si>
  <si>
    <t>% Participación</t>
  </si>
  <si>
    <t>Teléfono</t>
  </si>
  <si>
    <t>Tipo de Crédito</t>
  </si>
  <si>
    <t>DATOS DE LA SOLICITUD</t>
  </si>
  <si>
    <t>Plazo en años</t>
  </si>
  <si>
    <t>Mensual</t>
  </si>
  <si>
    <t>Cuenta para acreditar el préstamo</t>
  </si>
  <si>
    <t>Género</t>
  </si>
  <si>
    <t>Femenino</t>
  </si>
  <si>
    <t>Presente.</t>
  </si>
  <si>
    <t>Estimados señores:</t>
  </si>
  <si>
    <t>Por este medio YO,</t>
  </si>
  <si>
    <t>con fecha de nacimiento</t>
  </si>
  <si>
    <t>con documento de identificación</t>
  </si>
  <si>
    <t>número</t>
  </si>
  <si>
    <t>, solicito que se realicen los trámites correspondientes para</t>
  </si>
  <si>
    <t>% de Participación:</t>
  </si>
  <si>
    <t>.</t>
  </si>
  <si>
    <t>Para efectos de la elaboración del certificado declaro que: Mi estado actual de salud es bueno; no padezco de enfermedades congénitas o afecciones tales como: Cardiovasculares, sida, hipertensión arterial, cáncer, ni diabetes y en la actualidad no sufro de enfermedades agudas o crónicas, afecciones o adiciones que incidan sobre mi estado de salud. No he sido sometido a tratamientos o intervenciones quirúrgicas en razón de las enfermedades mencionadas anteriormente, o de dolencias directamente relacionadas con ellas en forma causal o consecuencial.</t>
  </si>
  <si>
    <t>¿He sufrido o sufro de alguna enfermedad?</t>
  </si>
  <si>
    <t>¿Cuál(es)?</t>
  </si>
  <si>
    <t>Masculino</t>
  </si>
  <si>
    <t>¿De acuerdo al tipo de negocio que realiza, recibe ingresos en dólares ó en otra moneda extranjera?</t>
  </si>
  <si>
    <t>BANCO G&amp;T CONTINENTAL, S.A.</t>
  </si>
  <si>
    <t>Prendario</t>
  </si>
  <si>
    <t>Línea de Crédito Revolvente</t>
  </si>
  <si>
    <t>Al Vencimiento</t>
  </si>
  <si>
    <t>Otro</t>
  </si>
  <si>
    <t>Tipo de Cuota</t>
  </si>
  <si>
    <t>Nivelada</t>
  </si>
  <si>
    <t>Sobre Saldos</t>
  </si>
  <si>
    <t>País de Nacimiento</t>
  </si>
  <si>
    <t>En caso de ser proyecto indicar:</t>
  </si>
  <si>
    <t>Nombre del proyecto:</t>
  </si>
  <si>
    <t>Enganche:</t>
  </si>
  <si>
    <t>Precio de venta con IVA:</t>
  </si>
  <si>
    <t>Crédito Hipotecario</t>
  </si>
  <si>
    <t>Crédito Fiduciario</t>
  </si>
  <si>
    <t>Línea De Abasto</t>
  </si>
  <si>
    <t>Escolaridad</t>
  </si>
  <si>
    <t>x</t>
  </si>
  <si>
    <t>Quetzales</t>
  </si>
  <si>
    <t>INSTITUCIÓN:</t>
  </si>
  <si>
    <t>Uso:</t>
  </si>
  <si>
    <t>INFORMACIÓN DEL SOLICITANTE</t>
  </si>
  <si>
    <t>No. Documento</t>
  </si>
  <si>
    <t>No. de dependientes</t>
  </si>
  <si>
    <t>REFERENCIAS</t>
  </si>
  <si>
    <t>PARTICIPACIÓN ACCIONARIA</t>
  </si>
  <si>
    <t>GENERADOR DE DIVISAS</t>
  </si>
  <si>
    <t>Préstamos (Detallar)</t>
  </si>
  <si>
    <t>TOTAL PASIVO</t>
  </si>
  <si>
    <t>INFORMACIÓN FINANCIERA</t>
  </si>
  <si>
    <t>TOTAL INGRESOS</t>
  </si>
  <si>
    <t>TOTAL GASTOS</t>
  </si>
  <si>
    <t>Sueldos y Salarios</t>
  </si>
  <si>
    <t>Bonos y Comisiones</t>
  </si>
  <si>
    <t>Dividendos e Intereses</t>
  </si>
  <si>
    <t>Otros Ingresos (Detallar)</t>
  </si>
  <si>
    <t>Ingresos (Anuales)</t>
  </si>
  <si>
    <t>Gastos (Anuales)</t>
  </si>
  <si>
    <t>Préstamos</t>
  </si>
  <si>
    <t>Tarjetas de crédito</t>
  </si>
  <si>
    <t>Gastos personales</t>
  </si>
  <si>
    <t>Posee Pasivos Contingentes:</t>
  </si>
  <si>
    <t>Fiador, Aval o Garante</t>
  </si>
  <si>
    <t>Otros (especificar)</t>
  </si>
  <si>
    <t>Banco en el que opera sus cuentas personales:</t>
  </si>
  <si>
    <t>Información adicional:</t>
  </si>
  <si>
    <t>Actividad Económica Lugar de Trabajo</t>
  </si>
  <si>
    <t>Referencias Personales:</t>
  </si>
  <si>
    <t>AUTORIZACIÓN PARA REFERENCIAS</t>
  </si>
  <si>
    <t>Ejerzo algún cargo de Administración en otras empresas</t>
  </si>
  <si>
    <t>Tipo de participación</t>
  </si>
  <si>
    <t>Gerente de relación</t>
  </si>
  <si>
    <t>Banca de Negocios</t>
  </si>
  <si>
    <t>DEUDOR</t>
  </si>
  <si>
    <t>Declaro y juro que los datos consignados en este documento son ciertos y exactos, sometiendonos a las sanciones legales correspondientes por cualquier falsedad o inexactitud en ellos contenida.</t>
  </si>
  <si>
    <t>Declarante</t>
  </si>
  <si>
    <t>Tasa de interés</t>
  </si>
  <si>
    <t>Forma de pago capital</t>
  </si>
  <si>
    <t>Destino de los fondos:</t>
  </si>
  <si>
    <t>Nombre de la cuenta</t>
  </si>
  <si>
    <t>Referencias Familiares:</t>
  </si>
  <si>
    <t>Zona:</t>
  </si>
  <si>
    <t>Departamento:</t>
  </si>
  <si>
    <t>Municipio:</t>
  </si>
  <si>
    <t>M</t>
  </si>
  <si>
    <t/>
  </si>
  <si>
    <t>Número de cuenta o identificación del producto o servicio:</t>
  </si>
  <si>
    <t>Nombre de la institución o ente donde trabaja:</t>
  </si>
  <si>
    <t xml:space="preserve">          Préstamos bancarios:</t>
  </si>
  <si>
    <t xml:space="preserve">       Otros (especifique):</t>
  </si>
  <si>
    <t>PARENTESCO CON UNA PERSONA EXPUESTA POLÍTICAMENTE (PEP)</t>
  </si>
  <si>
    <t>Padre:</t>
  </si>
  <si>
    <t>Madre:</t>
  </si>
  <si>
    <t>Hijo(a):</t>
  </si>
  <si>
    <t>Hermano(a):</t>
  </si>
  <si>
    <t>Cónyuge:</t>
  </si>
  <si>
    <t>Otro:</t>
  </si>
  <si>
    <t xml:space="preserve">  Especifique:</t>
  </si>
  <si>
    <t>Profesionales:</t>
  </si>
  <si>
    <t>Políticos:</t>
  </si>
  <si>
    <t>Negocios:</t>
  </si>
  <si>
    <t>Especifique:</t>
  </si>
  <si>
    <t>País:</t>
  </si>
  <si>
    <t>X</t>
  </si>
  <si>
    <t>DATOS DEL CÓNYUGE</t>
  </si>
  <si>
    <t>Independiente</t>
  </si>
  <si>
    <t>Asalariado</t>
  </si>
  <si>
    <t>Egreso mensual</t>
  </si>
  <si>
    <t>Ingreso mensual</t>
  </si>
  <si>
    <t>Empresa donde labora</t>
  </si>
  <si>
    <t>Profesión u oficio</t>
  </si>
  <si>
    <t>Fecha de ingreso</t>
  </si>
  <si>
    <t>Dirección</t>
  </si>
  <si>
    <t>INFORMACION ECONÓMICA - FINANCIERA</t>
  </si>
  <si>
    <t>Negocio propio</t>
  </si>
  <si>
    <t>Fecha de inicio</t>
  </si>
  <si>
    <t>FUENTE DE INGRESOS (Seleccionar el que representa mayor nivel de ingresos)</t>
  </si>
  <si>
    <t>Nivel Académico:</t>
  </si>
  <si>
    <t>Sin Estudios</t>
  </si>
  <si>
    <t>Educacion Primaria (1ro A 3ro primaria)</t>
  </si>
  <si>
    <t>Educacion Primaria (4to A 6to primaria)</t>
  </si>
  <si>
    <t>Educacion basica</t>
  </si>
  <si>
    <t>Educacion Diversificada</t>
  </si>
  <si>
    <t>Educacion Universitaria y/o Tecnico Universitario</t>
  </si>
  <si>
    <t>Maestria, Posgrado y/o Doctorado</t>
  </si>
  <si>
    <t>Relación de dependencia laboral con el sector público</t>
  </si>
  <si>
    <t>Relación de dependencia laboral con el sector privado</t>
  </si>
  <si>
    <t>Arrendamiento de inmuebles</t>
  </si>
  <si>
    <t>Servicios Profesionales</t>
  </si>
  <si>
    <t>Remesas</t>
  </si>
  <si>
    <t>Otras fuentes</t>
  </si>
  <si>
    <t>Declaración de los ingresos:</t>
  </si>
  <si>
    <t>Ingreso declarado por el deudor (Constancia Laboral)</t>
  </si>
  <si>
    <t>Ingreso estimado por el deudor (estado de ingresos y egresos y flujo de fondos)</t>
  </si>
  <si>
    <t>Ingreso estimado por el deudor obligado legalmente a llevar contabilidad (estados financieros y flujo del fondos)</t>
  </si>
  <si>
    <t>Ingreso estimado por la institución que condece el activo crediticio</t>
  </si>
  <si>
    <t>En caso de SI, completar los siguientes campos</t>
  </si>
  <si>
    <t>Casa</t>
  </si>
  <si>
    <t>Vehículo</t>
  </si>
  <si>
    <t>Cuota mensual</t>
  </si>
  <si>
    <t>Propio</t>
  </si>
  <si>
    <t>Marca y modelo</t>
  </si>
  <si>
    <t>Alquilada (cuota mensual)</t>
  </si>
  <si>
    <t>Por este medio autorizo en forma irrevocable a las empresas que conforman el Grupo Financiero G&amp;T Continental para que realicen las consultas necesarias, sobre mi persona o representada en su caso, relacionadas con referencias financieras, comerciales, personales, entre otras. Así mismo la confirmación de los datos y/o documentos presentados, conforme lo que establece la ley de acceso a la información pública, sus modificaciones y cualquier otra ley relacionada. Y
Autorizo expresa y voluntariamente que la información recopilada y/o proporcionada por entidades públicas o privadas y la generada de relaciones contractuales, crediticias o comerciales, sea reportada a entidades que prestan servicios de información, centrales de riesgo o burós de crédito para ser tratada, almacenada o transferida; y autorizo expresamente a las entidades que prestan servicios de información, centrales de riesgo y burós de crédito a recopilar, difundir o comercializar reportes o estudios que contengan información sobre mi persona.</t>
  </si>
  <si>
    <t>EMPRESA DE SEGUROS</t>
  </si>
  <si>
    <t>FORMULARIO PARA INICIO DE RELACIONES</t>
  </si>
  <si>
    <t>- Empresa o Persona Individual -</t>
  </si>
  <si>
    <t>Operaciones menores a US$10,000.00 o su equivalente en moneda nacional para seguros de daños</t>
  </si>
  <si>
    <t>Operaciones menores a US$5,000.00 o su equivalente en moneda nacional para seguros de vida</t>
  </si>
  <si>
    <t>Lugar:</t>
  </si>
  <si>
    <t>Guatemala</t>
  </si>
  <si>
    <t>Fecha (dd/mm/aaaa):</t>
  </si>
  <si>
    <t>3.1.</t>
  </si>
  <si>
    <t>Razón Social:</t>
  </si>
  <si>
    <t>SEGUROS G&amp;T, S.A.</t>
  </si>
  <si>
    <t>3.2.</t>
  </si>
  <si>
    <t>Ruta 2, 2-39, zona 4, Municipio de Guatemala, departamento de Guatemala</t>
  </si>
  <si>
    <t>DATOS PERSONALES DEL SOLICITANTE O ASEGURADO</t>
  </si>
  <si>
    <t>4.1.</t>
  </si>
  <si>
    <t>Primer Apellido:</t>
  </si>
  <si>
    <t>Segundo Apellido:</t>
  </si>
  <si>
    <t>Apellido de Casada:</t>
  </si>
  <si>
    <t>Primer Nombre:</t>
  </si>
  <si>
    <t>Segundo Nombre:</t>
  </si>
  <si>
    <t>Otros Nombres:</t>
  </si>
  <si>
    <t>4.2.</t>
  </si>
  <si>
    <t>4.3.</t>
  </si>
  <si>
    <t>Nacionalidad:</t>
  </si>
  <si>
    <t>4.4.</t>
  </si>
  <si>
    <t>Otra Nacionalidad</t>
  </si>
  <si>
    <t>4.5.</t>
  </si>
  <si>
    <t>Lugar de Nacimiento:</t>
  </si>
  <si>
    <t>4.6.</t>
  </si>
  <si>
    <t>Tipo de Doc. De Identificación:</t>
  </si>
  <si>
    <t>4.6.1.</t>
  </si>
  <si>
    <t>Número:</t>
  </si>
  <si>
    <t>4.6.2.</t>
  </si>
  <si>
    <t>Lugar de Emisión:</t>
  </si>
  <si>
    <t>Pais:</t>
  </si>
  <si>
    <t>4.7.</t>
  </si>
  <si>
    <t>4.8.</t>
  </si>
  <si>
    <t>Teléfono (línea fija):</t>
  </si>
  <si>
    <t>4.9.</t>
  </si>
  <si>
    <t>4.10.</t>
  </si>
  <si>
    <t>Correo electrónico / e-mail</t>
  </si>
  <si>
    <t>4.11.</t>
  </si>
  <si>
    <t>4.12.</t>
  </si>
  <si>
    <t>El Solicitante actúa en Nombre Propio:</t>
  </si>
  <si>
    <t>4.12.1.</t>
  </si>
  <si>
    <t>Si la respuesta anterior es negativa, proporcionar información de la persona en nombre de quién actúa:</t>
  </si>
  <si>
    <t>4.12.1.1.</t>
  </si>
  <si>
    <t>Marque con una "X"</t>
  </si>
  <si>
    <t>Razón Social / Nombre Comercial:</t>
  </si>
  <si>
    <t>4.12.1.2.</t>
  </si>
  <si>
    <t>Fecha de Nacimiento, creación o constitución (dd/mm/aaaa):</t>
  </si>
  <si>
    <t>4.12.1.3.</t>
  </si>
  <si>
    <t>País de Constitución / Nacionalidad:</t>
  </si>
  <si>
    <t>4.12.1.4.</t>
  </si>
  <si>
    <t>Otra Nacionalidad:</t>
  </si>
  <si>
    <t>4.12.1.5.</t>
  </si>
  <si>
    <t>4.12.1.5.1.</t>
  </si>
  <si>
    <t>4.12.1.5.2.</t>
  </si>
  <si>
    <t>4.12.1.6.</t>
  </si>
  <si>
    <t>4.12.1.7.</t>
  </si>
  <si>
    <t>4.12.1.8.</t>
  </si>
  <si>
    <t>4.13.</t>
  </si>
  <si>
    <t>Otras operaciones del asegurado con el grupo financiero:</t>
  </si>
  <si>
    <t>Banco</t>
  </si>
  <si>
    <t>Casa de Cambio</t>
  </si>
  <si>
    <t>Factoraje</t>
  </si>
  <si>
    <t>Sociedad Financiera</t>
  </si>
  <si>
    <t>Empresas de Finanzas</t>
  </si>
  <si>
    <t>Entidad Off-Shore</t>
  </si>
  <si>
    <t>Almacén General de Depósito</t>
  </si>
  <si>
    <t>Casa de Bolsa</t>
  </si>
  <si>
    <t>Tárjeta de Crédito</t>
  </si>
  <si>
    <t>Otros (especifique)</t>
  </si>
  <si>
    <t>DOCUMENTOS QUE SE DEBEN ANEXAR AL FORMULARIO DE INICIO DE RELACIONES</t>
  </si>
  <si>
    <t>5.1.</t>
  </si>
  <si>
    <t>Fotocopia de los documentos de identificación del (de los) solicitante(s) y del (de los) asegurado(s) de la póliza.</t>
  </si>
  <si>
    <t>5.2.</t>
  </si>
  <si>
    <t>En caso de ser extranjeros, una fotocopia del documento que acredite la condición migratoria cuando sea aplicable (pasaporte, tarjeta de visitante, pase especial de viaje, etc.).</t>
  </si>
  <si>
    <t>5.3.</t>
  </si>
  <si>
    <t>Fotocopia de un recibo, ya sea de agua, luz o teléfono (no celular) u otros servicio similar, que registre la dirección de la residencia reportada por el (los) solicitante(s) de la póliza.</t>
  </si>
  <si>
    <t>5.4.</t>
  </si>
  <si>
    <t>En caso de poseer negocio propio, adjuntar fotocopia de patente de empresa y del formulario de inscripción en la SAT o carné.</t>
  </si>
  <si>
    <t>OBLIGACIONES DEL SOLICITANTE Y/O ASEGURADO</t>
  </si>
  <si>
    <t>6.1.</t>
  </si>
  <si>
    <t>Me comprometo a informar de inmediato a la Aseguradora cuando se produzca cualquier cambio en la información consignada.</t>
  </si>
  <si>
    <t>6.2.</t>
  </si>
  <si>
    <t>Autorizo a la Aseguradora a verificar la información proporcionada en este formulario.</t>
  </si>
  <si>
    <t>Firma del Solicitante</t>
  </si>
  <si>
    <t>Firma y Código del empleado que asistió en consignar la información del formulario</t>
  </si>
  <si>
    <t>Firma y Código del empleado responsable de la verificación de la información</t>
  </si>
  <si>
    <t>Firma y Código de quien autoriza la operación</t>
  </si>
  <si>
    <t>NOTA: Para operaciones por primas de seguros menores de US$3,000.00 o su equivalente en moneda nacional para seguros de daños o de US$2,000.00 o su equivalente en moneda nacional para seguros de vida, no será necesaria la firma del solicitante pero debe completarse los datos del formulario.</t>
  </si>
  <si>
    <t>BASE LEGAL: Artículo 21 de la Ley Contra el Lavado de Dinero u Otros Activos, Decreto Número 67-2001 del Congreso de la República de Guatemala, 12 de su Reglamento, contenido en Acuerdo Gubernativo Número 118-2002, del Presidente de la República y 15 de la Ley para Prevenir y Reprimir el Financiamiento del Terrorismo, Decreto Número 58-2005 del Congreso de la República de Guatemala.</t>
  </si>
  <si>
    <t>Con relación a la solicitud de crédito presentada, declaro el siguiente Estado Patrimonial como exacto y verdadero y me comprometo a que cualquier cambio material que disminuya el capital neto del firmante, les sera comunicado inmediatamente. Mientras no se reciba tal notificacion se mantendran como correctos y exacta la información presentada.</t>
  </si>
  <si>
    <t>CAJA Y BANCOS</t>
  </si>
  <si>
    <t>TIPO DE CUENTA</t>
  </si>
  <si>
    <t>SALDO</t>
  </si>
  <si>
    <t>FECHA DE APERTURA</t>
  </si>
  <si>
    <t>VALOR DE MERCADO</t>
  </si>
  <si>
    <t>LIMITACIONES</t>
  </si>
  <si>
    <t>HIPOTECA</t>
  </si>
  <si>
    <t>VENCIMIENTO</t>
  </si>
  <si>
    <t>DEPARTAMENTO</t>
  </si>
  <si>
    <t>EMPRESA EMISORA</t>
  </si>
  <si>
    <t>DESCRIPCIÓN</t>
  </si>
  <si>
    <t>INTEGRACIONES DEL ESTADO PATRIMONIAL</t>
  </si>
  <si>
    <t>CUENTAS POR COBRAR</t>
  </si>
  <si>
    <t>NOMBRE</t>
  </si>
  <si>
    <t>INVERSIONES</t>
  </si>
  <si>
    <t>Acciones y Bonos</t>
  </si>
  <si>
    <t>Bienes inmuebles</t>
  </si>
  <si>
    <t>Vehiculos</t>
  </si>
  <si>
    <t>ACCIONES Y BONOS</t>
  </si>
  <si>
    <t>BIENES INMUEBLES</t>
  </si>
  <si>
    <t>UBICACIÓN</t>
  </si>
  <si>
    <t>MODELO</t>
  </si>
  <si>
    <t>MARCA</t>
  </si>
  <si>
    <t>VALOR</t>
  </si>
  <si>
    <t>TOTAL</t>
  </si>
  <si>
    <t>TARJETAS DE CRÉDITO</t>
  </si>
  <si>
    <t>OTROS ACTIVOS</t>
  </si>
  <si>
    <t>NÚMERO</t>
  </si>
  <si>
    <t>INSTITUCIÓN BANCARIA</t>
  </si>
  <si>
    <t>Lugar</t>
  </si>
  <si>
    <t>OTRO DEUDOR</t>
  </si>
  <si>
    <t>FIADOR</t>
  </si>
  <si>
    <t>AVAL</t>
  </si>
  <si>
    <t>GARANTE</t>
  </si>
  <si>
    <t>FINANCIERA GYT CONTINENTAL, S.A.</t>
  </si>
  <si>
    <t>GTC BANK INC.</t>
  </si>
  <si>
    <t>GYT CONTICREDIT, S.A.</t>
  </si>
  <si>
    <t>SEGUROS GYT, S.A.</t>
  </si>
  <si>
    <t>QUETZALES</t>
  </si>
  <si>
    <t>DÓLARES</t>
  </si>
  <si>
    <t>Unido</t>
  </si>
  <si>
    <t>SOLICITUD DE PRÉSTAMO HIPOTECARIO PARA VIVIENDA</t>
  </si>
  <si>
    <t>Referencias Laborales (últimos 2 patronos)</t>
  </si>
  <si>
    <t>VIVIENDA</t>
  </si>
  <si>
    <t>Firma y código de quien autoriza la operación</t>
  </si>
  <si>
    <t>Firma y código del empleado que asistió en consignar la información</t>
  </si>
  <si>
    <t>Firma del solicitante</t>
  </si>
  <si>
    <t>Dirección completa de la empresa o institución (calle o avenida, número de casa, colonia, sector, lote, manzana, otros):</t>
  </si>
  <si>
    <t>RELACIÓN DE DEPENDENCIA</t>
  </si>
  <si>
    <t>NEGOCIO PROPIO</t>
  </si>
  <si>
    <t>Calidad con que actúa:</t>
  </si>
  <si>
    <t>FEIC No.</t>
  </si>
  <si>
    <t>Primer apellido:</t>
  </si>
  <si>
    <t>DATOS PERSONALES</t>
  </si>
  <si>
    <t>Firma de quien presenta la declaracion</t>
  </si>
  <si>
    <t>3.4.11 País de la institución o ente:</t>
  </si>
  <si>
    <t>3.4.10 Puesto que desempeña:</t>
  </si>
  <si>
    <t>3.4.9</t>
  </si>
  <si>
    <t>3.4.8 Sexo:</t>
  </si>
  <si>
    <t>3.4.7 Otros nombres:</t>
  </si>
  <si>
    <t>3.4.6 Segundo nombre:</t>
  </si>
  <si>
    <t>3.4.5</t>
  </si>
  <si>
    <t>3.4.4 Apellido de casada:</t>
  </si>
  <si>
    <t>3.4.3 Segundo apellido:</t>
  </si>
  <si>
    <t>3.4.2</t>
  </si>
  <si>
    <t xml:space="preserve">   Nacional                  Extranjero</t>
  </si>
  <si>
    <t>3.4.1  Condición:</t>
  </si>
  <si>
    <t>Datos de la persona que desempeña el cargo público relevante:</t>
  </si>
  <si>
    <t xml:space="preserve"> Comerciales:</t>
  </si>
  <si>
    <t>Indicar motivo asociación:</t>
  </si>
  <si>
    <t>Indicar  parentesco:</t>
  </si>
  <si>
    <t>El cliente tiene parentesco o es asociado cercano a una Persona Expuesta Políticamente (PEP):</t>
  </si>
  <si>
    <t>3.1</t>
  </si>
  <si>
    <t xml:space="preserve">        Bienes muebles e inmuebles</t>
  </si>
  <si>
    <t xml:space="preserve">      Bienes mubles e inmuebles por herencia</t>
  </si>
  <si>
    <t xml:space="preserve">      Negocio propio: </t>
  </si>
  <si>
    <t>2.5 País de la institución o ente:</t>
  </si>
  <si>
    <t>2.4 Puesto que desempeña:</t>
  </si>
  <si>
    <t>2.2 Condición:</t>
  </si>
  <si>
    <t>Es Persona Expuesta Políticamente (PEP):</t>
  </si>
  <si>
    <t>DATOS DE LA PERSONA EXPUESTA POLÍTICAMENE</t>
  </si>
  <si>
    <t>1.6 Otros nombres:</t>
  </si>
  <si>
    <t>1.5 Segundo nombre:</t>
  </si>
  <si>
    <t>1.3 Apellido de casada:</t>
  </si>
  <si>
    <t>1.2 Segundo apellido:</t>
  </si>
  <si>
    <t>DECLARACIÓN PERSONA EXPUESTA POLÍTICAMENTE -PEP-</t>
  </si>
  <si>
    <t>CREDITO HIPOTECARIO</t>
  </si>
  <si>
    <t>Fecha nacimiento</t>
  </si>
  <si>
    <t>Profesión</t>
  </si>
  <si>
    <t>No. Dependientes</t>
  </si>
  <si>
    <t>Celular</t>
  </si>
  <si>
    <t>Lugar de trabajo</t>
  </si>
  <si>
    <t>Puesto que ocupa</t>
  </si>
  <si>
    <t>Fecha ingreso</t>
  </si>
  <si>
    <t>Ingresos mensuales</t>
  </si>
  <si>
    <t>Actividad económica</t>
  </si>
  <si>
    <t>Participación en alguna empresa</t>
  </si>
  <si>
    <t>Cual</t>
  </si>
  <si>
    <t>Porcentaje participación</t>
  </si>
  <si>
    <t>% de ingresos</t>
  </si>
  <si>
    <t>Referencia personal</t>
  </si>
  <si>
    <t>Referencia personal 2</t>
  </si>
  <si>
    <t xml:space="preserve">Referencia Laboral </t>
  </si>
  <si>
    <t>Nombre 1</t>
  </si>
  <si>
    <t>Nombre 2</t>
  </si>
  <si>
    <t>Apellido 1</t>
  </si>
  <si>
    <t>Apellido 2</t>
  </si>
  <si>
    <t>Edad</t>
  </si>
  <si>
    <t>Correo</t>
  </si>
  <si>
    <t>Egresos mensuales</t>
  </si>
  <si>
    <t>Dirección de trabajo</t>
  </si>
  <si>
    <t>Referecia Laboral 2</t>
  </si>
  <si>
    <t xml:space="preserve">Referencia Familiar </t>
  </si>
  <si>
    <t>Referencia Familiar 2</t>
  </si>
  <si>
    <t>Casa propia o arrendada</t>
  </si>
  <si>
    <t>Vehiculo propio o amortizando</t>
  </si>
  <si>
    <t>Nombre cuenta</t>
  </si>
  <si>
    <t>Nivel Académico</t>
  </si>
  <si>
    <t>Carrera</t>
  </si>
  <si>
    <t>CONYUGUE</t>
  </si>
  <si>
    <t>Asalariado o independiente</t>
  </si>
  <si>
    <t>Empresa</t>
  </si>
  <si>
    <t>MENAJE DE CASA</t>
  </si>
  <si>
    <t>Destino de fondos</t>
  </si>
  <si>
    <t>CREDITO HIPOTECARIO DECRECIENTE</t>
  </si>
  <si>
    <t>Plazo</t>
  </si>
  <si>
    <t>guatemalteca</t>
  </si>
  <si>
    <t>OTROS (DETALLAR)</t>
  </si>
  <si>
    <t>ALQUILERES</t>
  </si>
  <si>
    <t>GASTOS PERSONALES</t>
  </si>
  <si>
    <t>DIVIDENDOS E INTERESES</t>
  </si>
  <si>
    <t>BONOS Y COMISIONES</t>
  </si>
  <si>
    <t>PRÉSTAMOS</t>
  </si>
  <si>
    <t>SUELDOS Y SALARIOS</t>
  </si>
  <si>
    <t>FECHA CONCESIÓN</t>
  </si>
  <si>
    <t>NOMBRE INSTITUCIÓN</t>
  </si>
  <si>
    <t>PRESTAMOS DE LARGO PLAZO</t>
  </si>
  <si>
    <t>PRESTAMOS DE CORTO PLAZO</t>
  </si>
  <si>
    <t>VEHICULOS</t>
  </si>
  <si>
    <t>FINCA FOLIO Y LIBRO</t>
  </si>
  <si>
    <t>EMITIDO POR</t>
  </si>
  <si>
    <t>DESCRIPCIÓN DE TITULO</t>
  </si>
  <si>
    <t>CANTIDAD DE TITULOS</t>
  </si>
  <si>
    <t>PRODUCTO (AHORRO, MONETARIA,ETC)</t>
  </si>
  <si>
    <t>OTROS</t>
  </si>
  <si>
    <t>Préstamos (Hipotecas)</t>
  </si>
  <si>
    <t>INGRESOS ANUALES</t>
  </si>
  <si>
    <t>EGRESOS ANUALES</t>
  </si>
  <si>
    <t>Tipo de Cuota (Nivelada o Sobre Saldos)</t>
  </si>
  <si>
    <t>Tasa</t>
  </si>
  <si>
    <r>
      <t xml:space="preserve">mi seguro de </t>
    </r>
    <r>
      <rPr>
        <b/>
        <sz val="11"/>
        <color theme="1"/>
        <rFont val="Arial"/>
        <family val="2"/>
      </rPr>
      <t>VIDA</t>
    </r>
    <r>
      <rPr>
        <sz val="11"/>
        <color theme="1"/>
        <rFont val="Arial"/>
        <family val="2"/>
      </rPr>
      <t xml:space="preserve">, el cual me dará cobertura por </t>
    </r>
    <r>
      <rPr>
        <b/>
        <sz val="11"/>
        <color theme="1"/>
        <rFont val="Arial"/>
        <family val="2"/>
      </rPr>
      <t>Muerte por Cualquier Causa</t>
    </r>
    <r>
      <rPr>
        <sz val="11"/>
        <color theme="1"/>
        <rFont val="Arial"/>
        <family val="2"/>
      </rPr>
      <t xml:space="preserve"> Si existe más de un titular dentro del crédito, se indemnizará proporcionalmente de acuerdo a la participación que tenga cada uno, según lo indicado en la resolución del crédito.</t>
    </r>
  </si>
  <si>
    <t>LISBETH QUEVEDO</t>
  </si>
  <si>
    <t>DESTINO DE FONDOS</t>
  </si>
  <si>
    <t>CONSOLIDACIÓN DE DEUDAS</t>
  </si>
  <si>
    <t>TRASLADO DE HIPOTECA</t>
  </si>
  <si>
    <t>INVERSIÓN</t>
  </si>
  <si>
    <t>CONSTRUCCIÓN</t>
  </si>
  <si>
    <t>AÑOS</t>
  </si>
  <si>
    <t>TIPO DE CUOT</t>
  </si>
  <si>
    <t>NIVELADA</t>
  </si>
  <si>
    <t>SOBRE SALDOS</t>
  </si>
  <si>
    <t>otro</t>
  </si>
  <si>
    <t>MONEDA</t>
  </si>
  <si>
    <t>SI NO</t>
  </si>
  <si>
    <t>Describa acá si tiene más participaciones en otras empresas y cuál porcentaje</t>
  </si>
  <si>
    <t>Propia o arrendada</t>
  </si>
  <si>
    <t>Describa acá si tiene más ingresos en otras monedas extranjeras, % de ingresos y fuente.</t>
  </si>
  <si>
    <t>Valor de la propiedad</t>
  </si>
  <si>
    <t>VEHICULO PROPIO O AMORTIZANDO</t>
  </si>
  <si>
    <t>PROPIO</t>
  </si>
  <si>
    <t>AMORTIZANDO</t>
  </si>
  <si>
    <t>ARRENDADA</t>
  </si>
  <si>
    <t>ASALARIADO</t>
  </si>
  <si>
    <t>Moneda para crédito</t>
  </si>
  <si>
    <t>Yo:</t>
  </si>
  <si>
    <t>Declaro que:</t>
  </si>
  <si>
    <t>Código de empleado:</t>
  </si>
  <si>
    <t>DECLARACIÓN DE RESPONSABILIDAD PARA LA PREVENCIÓN DE LAVADO DE DINERO Y FINANCIAMIENTO AL TERRORISMO</t>
  </si>
  <si>
    <t>Datos del cliente:</t>
  </si>
  <si>
    <t>Firma del colaborador.</t>
  </si>
  <si>
    <t xml:space="preserve">Nombre o Razón Social: </t>
  </si>
  <si>
    <t>NIT y/o CUI:</t>
  </si>
  <si>
    <r>
      <rPr>
        <sz val="11"/>
        <rFont val="Arial"/>
        <family val="2"/>
      </rPr>
      <t>1.   Conozco  que  como  colaborador  de  una  institución  financiera,  la  cual  es  regulada  y supervisada por la Superintendencia de Bancos a través de la Intendencia de Verificación Especial, estoy sujeto a las responsabilidades y obligaciones derivadas de los Artículos 2, 5 y 6 del Decreto 67-2001 “Ley Contra el Lavado de Dinero u Otros Activos”, así como los Artículos  4  y 7  del Decreto  58-2005   “Ley para  Prevenir  y Reprimir  el Financiamiento al
Terrorismo”.</t>
    </r>
  </si>
  <si>
    <r>
      <rPr>
        <sz val="11"/>
        <rFont val="Arial"/>
        <family val="2"/>
      </rPr>
      <t>2.   Conozco el Manual de Prevención de Lavado de Dinero y Financiamiento al Terrorismo, así como  la  Política  de  Conocimiento  del  Cliente  y  los  Procedimientos  relacionados  a  los productos que ofrece cada una de las empresas que conforman el Grupo Financiero G&amp;T
Continental.</t>
    </r>
  </si>
  <si>
    <r>
      <rPr>
        <sz val="11"/>
        <rFont val="Arial"/>
        <family val="2"/>
      </rPr>
      <t>3.   Conozco la responsabilidad que se ejerce al ingresar un expediente de un cliente para su
trámite en función de las políticas antes relacionadas.</t>
    </r>
  </si>
  <si>
    <r>
      <rPr>
        <sz val="11"/>
        <rFont val="Arial"/>
        <family val="2"/>
      </rPr>
      <t>Con base en lo expuesto, considero oportuno dar trámite a la solicitud de inicio de relación o en su caso  continuidad  de  la  relación  comercial  con  Grupo  Financiero  G&amp;T  Continental  del  cliente  en referencia,  derivado  que  se  cumple  con  las  políticas  establecidas  en  materia  de  Prevención  de
Lavado de Dinero y Financiamiento al Terrorismo.</t>
    </r>
  </si>
  <si>
    <r>
      <t xml:space="preserve">(f) </t>
    </r>
    <r>
      <rPr>
        <u/>
        <sz val="11"/>
        <rFont val="Arial"/>
        <family val="2"/>
      </rPr>
      <t>                                                         </t>
    </r>
  </si>
  <si>
    <t>GR</t>
  </si>
  <si>
    <t>ALEJANDRA ROSALES</t>
  </si>
  <si>
    <t>LILY LONGO</t>
  </si>
  <si>
    <t>JOSELINNE REYES</t>
  </si>
  <si>
    <t>ALVARO AVILA</t>
  </si>
  <si>
    <t>JAQUELINE CALDERON</t>
  </si>
  <si>
    <t>LYZIEL BOLVITO</t>
  </si>
  <si>
    <t>ADRIANA HEREDIA</t>
  </si>
  <si>
    <t>Monto a financiar</t>
  </si>
  <si>
    <t>Precio de inmueble</t>
  </si>
  <si>
    <t>Nombre de proyecto</t>
  </si>
  <si>
    <t>Otro nombre</t>
  </si>
  <si>
    <t>Apellido casada</t>
  </si>
  <si>
    <t>País de nacimiento</t>
  </si>
  <si>
    <t>MARCA Y MODELO</t>
  </si>
  <si>
    <t>SIN ESTUDIOS</t>
  </si>
  <si>
    <t>EDUCACION PRIMARIA 1RO A 3RO PRIMARIA</t>
  </si>
  <si>
    <t>EDUCACION PRIMARIA 4TO A 6TO PRIMARIA</t>
  </si>
  <si>
    <t>EDUCACION BASICA</t>
  </si>
  <si>
    <t>EDUCACION DIVERSIFICADA</t>
  </si>
  <si>
    <t>MAESTRIA, POSGRADO Y/O DOCTORADO</t>
  </si>
  <si>
    <t>ESTUDIOS</t>
  </si>
  <si>
    <t>EDUCACION UNIVERSITARIA Y/O TECNICO UNIVERSITARIO</t>
  </si>
  <si>
    <t>TIPO DE INGRESO</t>
  </si>
  <si>
    <t>Apellido de casada</t>
  </si>
  <si>
    <t>INDEPENDIENTE</t>
  </si>
  <si>
    <t>Es Contratista o Proveedor del Estado (CPE):</t>
  </si>
  <si>
    <t>RESIDENTE TEMPORAL</t>
  </si>
  <si>
    <t>TURISTA O VISITANTE</t>
  </si>
  <si>
    <t>RESIDENTE PERMANENTE</t>
  </si>
  <si>
    <t>PERMISO DE TRABAJO</t>
  </si>
  <si>
    <t>PERSONA EN TRANSITO</t>
  </si>
  <si>
    <t>PERMISO CONSULAR O SIMILAR</t>
  </si>
  <si>
    <t>NACIONALIZADO O NATURALIZADO</t>
  </si>
  <si>
    <t>CONDICIÓN MIGRATORIA</t>
  </si>
  <si>
    <t>OTRO</t>
  </si>
  <si>
    <t>No. cuenta o identificación del producto o servicio:</t>
  </si>
  <si>
    <t>CENTRAL</t>
  </si>
  <si>
    <t>Solicitante (Persona Individual):</t>
  </si>
  <si>
    <t>4.2    Entidad Solicitante:</t>
  </si>
  <si>
    <t>Otros firmantes (y/o tarjetahabientes adicionales):</t>
  </si>
  <si>
    <t>4.4    Representante Legal:</t>
  </si>
  <si>
    <r>
      <t>DATOS PERSONALES DE</t>
    </r>
    <r>
      <rPr>
        <b/>
        <vertAlign val="superscript"/>
        <sz val="8"/>
        <color indexed="9"/>
        <rFont val="Arial"/>
        <family val="2"/>
      </rPr>
      <t>*/</t>
    </r>
    <r>
      <rPr>
        <b/>
        <sz val="8"/>
        <color indexed="9"/>
        <rFont val="Arial"/>
        <family val="2"/>
      </rPr>
      <t>:</t>
    </r>
  </si>
  <si>
    <t>Solicitante:</t>
  </si>
  <si>
    <t>5.2    Representante Legal:</t>
  </si>
  <si>
    <r>
      <t>5.4    Beneficiario</t>
    </r>
    <r>
      <rPr>
        <b/>
        <vertAlign val="superscript"/>
        <sz val="8"/>
        <rFont val="Arial"/>
        <family val="2"/>
      </rPr>
      <t>**/</t>
    </r>
    <r>
      <rPr>
        <b/>
        <sz val="8"/>
        <rFont val="Arial"/>
        <family val="2"/>
      </rPr>
      <t>:</t>
    </r>
  </si>
  <si>
    <t>DATOS RELACIONADOS CON LA PERSONA QUE SE INDICÓ EN EL PUNTO ANTERIOR</t>
  </si>
  <si>
    <t>5.2  Condición:</t>
  </si>
  <si>
    <t xml:space="preserve">       Nacional</t>
  </si>
  <si>
    <t>Extranjero</t>
  </si>
  <si>
    <t>Nombre de la(s) institución(es) del Estado con quien ha obtenido adquisiones públicas</t>
  </si>
  <si>
    <t xml:space="preserve">5.4    Tipo de bien, suministro, obra, servicio o 
          arrendamiento que provee o vende </t>
  </si>
  <si>
    <r>
      <t>5.5   Categoría(s) a la(s) que pertenece(n) el
         bien o servicio</t>
    </r>
    <r>
      <rPr>
        <b/>
        <vertAlign val="superscript"/>
        <sz val="8"/>
        <rFont val="Arial"/>
        <family val="2"/>
      </rPr>
      <t>2/</t>
    </r>
  </si>
  <si>
    <t>5.6</t>
  </si>
  <si>
    <t>El producto o servicio está asociado a la cuenta declarada en la Tesorería del Ministerio de Finanzas:</t>
  </si>
  <si>
    <t>5.7</t>
  </si>
  <si>
    <t>Cuenta con otros productos y servicios con la persona obligada:</t>
  </si>
  <si>
    <t>5.8</t>
  </si>
  <si>
    <r>
      <t>Su estatus actual en GUATECOMPRAS es inhabilitado</t>
    </r>
    <r>
      <rPr>
        <b/>
        <vertAlign val="superscript"/>
        <sz val="8"/>
        <rFont val="Arial"/>
        <family val="2"/>
      </rPr>
      <t>3/</t>
    </r>
    <r>
      <rPr>
        <b/>
        <sz val="8"/>
        <rFont val="Arial"/>
        <family val="2"/>
      </rPr>
      <t>:</t>
    </r>
  </si>
  <si>
    <t>1/</t>
  </si>
  <si>
    <t>En caso de existir más de una persona, consignar los datos para cada una de ellas, utilizando el presente Anexo.</t>
  </si>
  <si>
    <t>2/</t>
  </si>
  <si>
    <t>De acuerdo a las categorías establecidas en el Sistema de Adquisiciones y Contrataciones del Estado denominado "GUATECOMPRAS".</t>
  </si>
  <si>
    <t>3/</t>
  </si>
  <si>
    <t>Según el Portal de GUATECOMPRAS, la inhabilitación es un mecanismo por el cual el Estado penaliza a las personas (individuales o jurídicas) con el impedimento de presentar propuestas, celebrar contratos o proveer de bienes o servicios a las entidades públicas.</t>
  </si>
  <si>
    <t>DOCUMENTOS QUE SE DEBEN ANEXAR</t>
  </si>
  <si>
    <t xml:space="preserve">  6.1</t>
  </si>
  <si>
    <t>Fotocopia de los documentos de identificación de los firmantes de la cuenta, producto o servicio. En  caso  de  ser  extranjeros,  documento que acredite su condición migratoria, cuando sea aplicable (pasaporte, tarjeta de visitante, pase especial de viaje, etc.).</t>
  </si>
  <si>
    <t xml:space="preserve">BASE LEGAL: Artículos 21 de la Ley Contra el Lavado de Dinero u Otros Activos, Decreto Número 67-2001 del Congreso de la República de Guatemala, 12 de su Reglamento, contenido en Acuerdo Gubernativo Número 118-2002 y 15 de la Ley para Prevenir y Reprimir el Financiamiento del Terrorismo, Decreto Número 58-2005.
</t>
  </si>
  <si>
    <t>Es Contratista o Proveedor del Estado (CPE)</t>
  </si>
  <si>
    <t>Tiene parentezco o es un asociado cercano a una Persona Expuesta Políticamente:</t>
  </si>
  <si>
    <t>En el caso de que el solicitante o representante legal de la entidad solicitante sea PEP, indicar el origen o procedencia de su riqueza (bienes muebles e inmuebles) -marcar la(s) que aplique(n)-:</t>
  </si>
  <si>
    <t>DATOS PERSONALES DE SOLICITANTE</t>
  </si>
  <si>
    <t>Número de cuenta en G&amp;T o GTC</t>
  </si>
  <si>
    <t>Recibe ingresos en moneda extranjera</t>
  </si>
  <si>
    <t>FAVOR DE COMPLETAR LAS CELDAS VERDES</t>
  </si>
  <si>
    <t>DPI Número</t>
  </si>
  <si>
    <t>Municipio en donde fue extendido el DPI</t>
  </si>
  <si>
    <t>Departamento en donde fue extendido el DPI</t>
  </si>
  <si>
    <t>País en donde fue extendido el DPI</t>
  </si>
  <si>
    <t>Departamento o Estado de nacimiento</t>
  </si>
  <si>
    <t>LTV</t>
  </si>
  <si>
    <t>MONTO SOLICITADO</t>
  </si>
  <si>
    <t>VALOR DE LA PROPIEDAD</t>
  </si>
  <si>
    <t>TASA ACTUAL</t>
  </si>
  <si>
    <t>PLAZO</t>
  </si>
  <si>
    <t>GARANTÍA</t>
  </si>
  <si>
    <t>USD$</t>
  </si>
  <si>
    <t>Código: CUM-FR-011   Fecha de Publicación: 04/04/2023  Versión: 05</t>
  </si>
  <si>
    <t>DECLARACIÓN DE INFORMACIÓN DE CLIENTE INDIVIDUAL PARA FEIC</t>
  </si>
  <si>
    <t>Lugar y Fecha</t>
  </si>
  <si>
    <t>TITULAR</t>
  </si>
  <si>
    <t>Tipo de actuación del titular</t>
  </si>
  <si>
    <t>El titular actúa en nombre propio:</t>
  </si>
  <si>
    <t>Si</t>
  </si>
  <si>
    <t>No</t>
  </si>
  <si>
    <t>Numero de Identificación:</t>
  </si>
  <si>
    <t>Fecha de vencimiento de documento (dd/mm/aaaa):</t>
  </si>
  <si>
    <t>Pais (Pasaporte):</t>
  </si>
  <si>
    <t>NIT:</t>
  </si>
  <si>
    <t>Fecha de Nacimiento (dd/mm/aaaa):</t>
  </si>
  <si>
    <t>DPI                                         PASAPORTE</t>
  </si>
  <si>
    <t>Otra nacionalidad:</t>
  </si>
  <si>
    <t>Pais de Nacimiento:</t>
  </si>
  <si>
    <t>Departamento  de nacimiento:</t>
  </si>
  <si>
    <t>Municipio de nacimiento:</t>
  </si>
  <si>
    <t>Condición Migratoria:</t>
  </si>
  <si>
    <t>Estado civil:</t>
  </si>
  <si>
    <t>Profesión u oficio:</t>
  </si>
  <si>
    <t>Correo Electrónico:</t>
  </si>
  <si>
    <t>Teléfono:</t>
  </si>
  <si>
    <t>Celular:</t>
  </si>
  <si>
    <t>Dirección de residencia completa:</t>
  </si>
  <si>
    <t>Pueblo/Aldea/Caserio:</t>
  </si>
  <si>
    <t>Persona Expuesta Políticamente (Titular)</t>
  </si>
  <si>
    <t xml:space="preserve">¿El cliente es PEP? </t>
  </si>
  <si>
    <t>Entidad:</t>
  </si>
  <si>
    <t>Puesto que desempeña:</t>
  </si>
  <si>
    <t>País entidad:</t>
  </si>
  <si>
    <t>Origen o procedencia riqueza:</t>
  </si>
  <si>
    <t xml:space="preserve">Bienes muebles e inmuebles por herencia      
</t>
  </si>
  <si>
    <t xml:space="preserve">Negocio propios 
</t>
  </si>
  <si>
    <t xml:space="preserve"> Servicio propio
</t>
  </si>
  <si>
    <t>Bienes muebles e inmuebles</t>
  </si>
  <si>
    <t xml:space="preserve">Servicios Profesionales </t>
  </si>
  <si>
    <t>Préstamos bancarios</t>
  </si>
  <si>
    <t>Trabajos anteriores</t>
  </si>
  <si>
    <t xml:space="preserve">Trabajo actual </t>
  </si>
  <si>
    <t>o  Otro: _________________________________</t>
  </si>
  <si>
    <t xml:space="preserve">Otro (especifique): </t>
  </si>
  <si>
    <r>
      <rPr>
        <b/>
        <sz val="8"/>
        <color theme="1"/>
        <rFont val="Tahoma"/>
        <family val="2"/>
      </rPr>
      <t>*Riqueza</t>
    </r>
    <r>
      <rPr>
        <sz val="8"/>
        <color theme="1"/>
        <rFont val="Tahoma"/>
        <family val="2"/>
      </rPr>
      <t xml:space="preserve">: Conjunto de bienes inmuebles y muebles que el solicitante posee. Los bienes (inmuebles y muebles) se entenderán de acuerdo a lo estipulado en los artículos 445, 446 y 451, del Código Civil, Decreto Ley Número 106. </t>
    </r>
  </si>
  <si>
    <t>¿El titular tiene parentesco con una PEP?</t>
  </si>
  <si>
    <t>Si                         No</t>
  </si>
  <si>
    <t>Parentesco:</t>
  </si>
  <si>
    <t>F                 M</t>
  </si>
  <si>
    <t>Condición:</t>
  </si>
  <si>
    <t>Nacional                Extranjero:</t>
  </si>
  <si>
    <t>Entidad donde Trabaja:</t>
  </si>
  <si>
    <t>País de la entidad de la institución:</t>
  </si>
  <si>
    <t xml:space="preserve">¿El titular es asociado cercano a una PEP? </t>
  </si>
  <si>
    <t>Si                             No</t>
  </si>
  <si>
    <t>Motivo asociación:</t>
  </si>
  <si>
    <t>F                          M</t>
  </si>
  <si>
    <t>Nacional                           Extranjero</t>
  </si>
  <si>
    <t>Otra Información</t>
  </si>
  <si>
    <t>¿El cliente es CPE?:</t>
  </si>
  <si>
    <t>No Aplica</t>
  </si>
  <si>
    <t>INFORMACIÓN ECONÓMICA DEL TITULAR</t>
  </si>
  <si>
    <t>Tipo de ingreso:</t>
  </si>
  <si>
    <t>Nombre Comercial:</t>
  </si>
  <si>
    <t>Fecha de Inscripción en el registro (dd/mm/aaaa):</t>
  </si>
  <si>
    <t>Principal actividad económica:</t>
  </si>
  <si>
    <t>Patente de Comercio de empresa:</t>
  </si>
  <si>
    <t>Folio:</t>
  </si>
  <si>
    <t>Dirección completa del negocio:</t>
  </si>
  <si>
    <t>Monto aproximado de ingresos:</t>
  </si>
  <si>
    <t>Sector:</t>
  </si>
  <si>
    <t>Nombre del empleador:</t>
  </si>
  <si>
    <t>Actividad económica empleador:</t>
  </si>
  <si>
    <t>OTROS INGRESOS</t>
  </si>
  <si>
    <t>Tipo de Ingresos</t>
  </si>
  <si>
    <t>Especificar actividad:</t>
  </si>
  <si>
    <t>Especificar actividad profesional:</t>
  </si>
  <si>
    <t>Moneda de Ingreso:</t>
  </si>
  <si>
    <t>Especificar quien provee la Manutención:</t>
  </si>
  <si>
    <t>Especificar procedencia de las rentas:</t>
  </si>
  <si>
    <t>Especificar la entidad por la que se ha jubilado:</t>
  </si>
  <si>
    <t>Especificar Otra fuente de ingresos:</t>
  </si>
  <si>
    <t>Ingresos y egresos del solicitante:</t>
  </si>
  <si>
    <t>Ingresos</t>
  </si>
  <si>
    <t>Egresos</t>
  </si>
  <si>
    <t>Total de ingresos mensuales:</t>
  </si>
  <si>
    <t>Total de egresos mensuales:</t>
  </si>
  <si>
    <t>QTZ</t>
  </si>
  <si>
    <t>€</t>
  </si>
  <si>
    <t>Propósito de la relación de negocios:</t>
  </si>
  <si>
    <t>Actividad económica según RTU:</t>
  </si>
  <si>
    <t>PRODUCTOS Y SERVICIOS</t>
  </si>
  <si>
    <t>Tipo de Producto/ Servicio:</t>
  </si>
  <si>
    <t>Nombre y/o descripción del producto / servicio:</t>
  </si>
  <si>
    <t>Identificador producto / servicio:</t>
  </si>
  <si>
    <t>Valor del producto / servicio:</t>
  </si>
  <si>
    <t>A nombre de quien se contrata el producto y/o servicio:</t>
  </si>
  <si>
    <t>Otros datos:</t>
  </si>
  <si>
    <t>Monto incial:</t>
  </si>
  <si>
    <t>Monto mensual:</t>
  </si>
  <si>
    <t>Transferencia de Fondos:</t>
  </si>
  <si>
    <t>Si                            No</t>
  </si>
  <si>
    <t>Cobertura:</t>
  </si>
  <si>
    <t>Tipo de transferencia:</t>
  </si>
  <si>
    <t>Otros firmantes:</t>
  </si>
  <si>
    <t>Si                                                                            No</t>
  </si>
  <si>
    <t>Reglas de firma 1:</t>
  </si>
  <si>
    <t>Reglas de firma 2:</t>
  </si>
  <si>
    <t>Reglas de firma 3:</t>
  </si>
  <si>
    <t>Reglas de firma 4:</t>
  </si>
  <si>
    <t>Reglas de firma 5:</t>
  </si>
  <si>
    <t>Reglas de firma 6:</t>
  </si>
  <si>
    <t>Reglas de firma 7:</t>
  </si>
  <si>
    <t>TERCEROS QUE PROVEEN FONDOS</t>
  </si>
  <si>
    <t>¿Utiliza fondos propios o de un tercero para adquirir el producto o servicio?</t>
  </si>
  <si>
    <t xml:space="preserve">      Fondos propios                                                                             Fondos de un Tercero                                                                                            Fondos Propios y de un Tercero</t>
  </si>
  <si>
    <t>NOTA. Si se selecciona la opción de “Persona Individual y Jurídica”, en el tipo de “Terceros que proveen los fondos” deberá completarse la información de las secciones “Personas Individuales que proveen los fondos” y  “Personas Jurídicas que proveen los fondos”</t>
  </si>
  <si>
    <t>Tipo de persona:</t>
  </si>
  <si>
    <t>Persona Individual que proveen los fondos</t>
  </si>
  <si>
    <t>F                               M</t>
  </si>
  <si>
    <t>Persona Expuesta Políticamente (Terceros que proveen fondos)</t>
  </si>
  <si>
    <t>¿La Persona Individual que provee fondos es PEP?</t>
  </si>
  <si>
    <t>¿La Persona Individual que provee fondos tiene parentesco con una PEP?</t>
  </si>
  <si>
    <t>Si                        No</t>
  </si>
  <si>
    <t>¿La Persona Individual que provee fondos es asociado cercano a una PEP?</t>
  </si>
  <si>
    <t>Si                          No</t>
  </si>
  <si>
    <t>F                         M</t>
  </si>
  <si>
    <t>Persona Juridica</t>
  </si>
  <si>
    <t>Nombre, razón o denominación completa:</t>
  </si>
  <si>
    <t>País o Jurisdicción de Constitución</t>
  </si>
  <si>
    <t>Datos de Registro o Patente de sociedad:</t>
  </si>
  <si>
    <t>OTROS FIRMANTES</t>
  </si>
  <si>
    <t>Pais de nacimiento:</t>
  </si>
  <si>
    <t>Departamento de nacimiento</t>
  </si>
  <si>
    <t>Municipio de nacimiento</t>
  </si>
  <si>
    <t>Condición Migratoria</t>
  </si>
  <si>
    <t>SOLTERO                                         CASADO</t>
  </si>
  <si>
    <t>Relación con el titular:</t>
  </si>
  <si>
    <t>Puesto Laboral:</t>
  </si>
  <si>
    <t>Dirección de residencia:</t>
  </si>
  <si>
    <t>Télefono:</t>
  </si>
  <si>
    <t>Celurar:</t>
  </si>
  <si>
    <t>Télefono de negocio:</t>
  </si>
  <si>
    <t>Persona Expuesta Políticamente (Otros Firmantes)</t>
  </si>
  <si>
    <t xml:space="preserve">¿El firmante es PEP? </t>
  </si>
  <si>
    <t>Si                    No</t>
  </si>
  <si>
    <t>¿El firmante tiene parentesco con una PEP?</t>
  </si>
  <si>
    <t>El firmante es asociado cercano a una PEP:</t>
  </si>
  <si>
    <t>F                           M</t>
  </si>
  <si>
    <t>REPRESENTANTE LEGAL</t>
  </si>
  <si>
    <t>F                                     M</t>
  </si>
  <si>
    <t>SOLTERO                                      CASADO</t>
  </si>
  <si>
    <t>Persona Expuesta Políticamente (Representante Legal)</t>
  </si>
  <si>
    <t>¿El Representante Legal es PEP?</t>
  </si>
  <si>
    <t>¿El Representante Legal tiene parentesco con una PEP?</t>
  </si>
  <si>
    <t>F                  M</t>
  </si>
  <si>
    <t>¿El Representante Legal es asociado cercano a una PEP?</t>
  </si>
  <si>
    <t>F                        M</t>
  </si>
  <si>
    <t>Nacional                                    Extranjero</t>
  </si>
  <si>
    <t>Firma del firmante (1)</t>
  </si>
  <si>
    <t>Firma del firmante (2)</t>
  </si>
  <si>
    <t>Firma del firmante (3)</t>
  </si>
  <si>
    <t>Fecha de vencimiento de DPI</t>
  </si>
  <si>
    <t>RCI</t>
  </si>
  <si>
    <t>Residente Temporal</t>
  </si>
  <si>
    <t>Persona en Tránsito</t>
  </si>
  <si>
    <t>Permiso de Trabajo</t>
  </si>
  <si>
    <t>Nacionalizado / Naturalizado</t>
  </si>
  <si>
    <t>Residente Permanente</t>
  </si>
  <si>
    <t>Turista o Visitante</t>
  </si>
  <si>
    <t>Permiso Consular o Similar</t>
  </si>
  <si>
    <t>Municipio o provincia de nacimiento</t>
  </si>
  <si>
    <t>Dirección de residencia actual</t>
  </si>
  <si>
    <t>TITULAR ACTUA EN NOMBRE PROPIO</t>
  </si>
  <si>
    <t>tutor</t>
  </si>
  <si>
    <t>Mandatario</t>
  </si>
  <si>
    <t>Actúa en nombre propio</t>
  </si>
  <si>
    <t>Guardador</t>
  </si>
  <si>
    <t>Representante Legal</t>
  </si>
  <si>
    <t>Patria de potestad</t>
  </si>
  <si>
    <t>Albacea judicial</t>
  </si>
  <si>
    <t>Administrador de la mortual</t>
  </si>
  <si>
    <t>CALIDAD EN QUE ACTUA</t>
  </si>
  <si>
    <t>FEMENINO</t>
  </si>
  <si>
    <t>TIPO DE PARTICIPACIÓN</t>
  </si>
  <si>
    <t>CODEUDOR</t>
  </si>
  <si>
    <t>NIT</t>
  </si>
  <si>
    <t>Marca temporal</t>
  </si>
  <si>
    <t>Dirección de correo electrónico</t>
  </si>
  <si>
    <t>Nombre de solicitante</t>
  </si>
  <si>
    <t>DPI de solicitante</t>
  </si>
  <si>
    <t>Fecha de nacimiento</t>
  </si>
  <si>
    <t>Monto solicitado</t>
  </si>
  <si>
    <t>Valor en el mercado de la propiedad a hipotecar</t>
  </si>
  <si>
    <t>Dirección completa de la garantía</t>
  </si>
  <si>
    <t>Plazo que desea el crédito</t>
  </si>
  <si>
    <t>Uso de los fondos</t>
  </si>
  <si>
    <t>Perfil del Solicitante</t>
  </si>
  <si>
    <t>Empresa donde Labora</t>
  </si>
  <si>
    <t>Fecha de ingreso a la empresa</t>
  </si>
  <si>
    <t>Cargo que ocupa dentro de la empresa</t>
  </si>
  <si>
    <t>Comisiones/ variables y/o alquileres</t>
  </si>
  <si>
    <t>¿Tendrán deudores adicionales que participarán en el crédito?</t>
  </si>
  <si>
    <t>Nombre de deudor</t>
  </si>
  <si>
    <t>DPI de deudor</t>
  </si>
  <si>
    <t>NIT de deudor</t>
  </si>
  <si>
    <t>Perfil del deudor</t>
  </si>
  <si>
    <t>Aceptación de términos</t>
  </si>
  <si>
    <t>Asesor G&amp;T</t>
  </si>
  <si>
    <t>Corredor</t>
  </si>
  <si>
    <t>Tipo de cuota</t>
  </si>
  <si>
    <t>Metraje de la garantía 
Colocar metros cuadrados de terreno y construcciones.
EJ, T:240 m, C: 50 m</t>
  </si>
  <si>
    <t>Finca/ Folio / Libro 
* Separar con diagonal cada dato colocado
EJ: 458 / 40 /40</t>
  </si>
  <si>
    <t>Número de teléfono</t>
  </si>
  <si>
    <t>STATUS</t>
  </si>
  <si>
    <t>MASCULINO</t>
  </si>
  <si>
    <r>
      <t xml:space="preserve">Si es extranjero: </t>
    </r>
    <r>
      <rPr>
        <sz val="11"/>
        <color theme="1"/>
        <rFont val="Calibri"/>
        <family val="2"/>
        <scheme val="minor"/>
      </rPr>
      <t>Condicion Migratoria</t>
    </r>
  </si>
  <si>
    <t>Zona RESIDENCIA ACTUAL</t>
  </si>
  <si>
    <t>Municipio RESIDENCIA ACTUAL</t>
  </si>
  <si>
    <t>Departamento RESIDENCIA ACTUAL</t>
  </si>
  <si>
    <t>VALOR MERCADO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</si>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</sst>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[$-100A]d&quot; de &quot;mmmm&quot; de &quot;yyyy;@"/>
    <numFmt numFmtId="168" formatCode="#######\-#"/>
    <numFmt numFmtId="169" formatCode="####\-####"/>
    <numFmt numFmtId="170" formatCode="#.#."/>
    <numFmt numFmtId="171" formatCode="_-[$Q-100A]* #,##0.00_-;\-[$Q-100A]* #,##0.00_-;_-[$Q-100A]* &quot;-&quot;??_-;_-@_-"/>
    <numFmt numFmtId="172" formatCode="_-[$USD]\ * #,##0.00_-;\-[$USD]\ * #,##0.00_-;_-[$USD]\ * &quot;-&quot;??_-;_-@_-"/>
    <numFmt numFmtId="173" formatCode="_-* #,##0.00\ [$€-C0A]_-;\-* #,##0.00\ [$€-C0A]_-;_-* &quot;-&quot;??\ [$€-C0A]_-;_-@_-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vertAlign val="superscript"/>
      <sz val="10"/>
      <name val="Tahoma"/>
      <family val="2"/>
    </font>
    <font>
      <b/>
      <sz val="8"/>
      <color theme="1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11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name val="Arial Narrow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Calibri Light"/>
      <family val="2"/>
      <scheme val="major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sz val="7"/>
      <color theme="1"/>
      <name val="Arial Narrow"/>
      <family val="2"/>
    </font>
    <font>
      <sz val="6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0"/>
      <name val="Calibri Light"/>
      <family val="2"/>
      <scheme val="major"/>
    </font>
    <font>
      <sz val="10"/>
      <color rgb="FF000000"/>
      <name val="Arial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b/>
      <sz val="8"/>
      <color rgb="FFFFFFFF"/>
      <name val="Tahoma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0"/>
      <name val="Avenir LT Std 35 Light"/>
      <family val="2"/>
    </font>
    <font>
      <b/>
      <sz val="8"/>
      <color theme="0"/>
      <name val="Arial"/>
      <family val="2"/>
    </font>
    <font>
      <b/>
      <vertAlign val="superscript"/>
      <sz val="8"/>
      <color indexed="9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5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Tahoma"/>
      <family val="2"/>
    </font>
    <font>
      <sz val="11"/>
      <name val="Tahoma"/>
      <family val="2"/>
    </font>
    <font>
      <sz val="10"/>
      <color theme="1"/>
      <name val="Tahoma"/>
      <family val="2"/>
    </font>
    <font>
      <sz val="11"/>
      <name val="Calibri"/>
      <family val="2"/>
    </font>
    <font>
      <b/>
      <sz val="12"/>
      <color theme="1"/>
      <name val="Tahoma"/>
      <family val="2"/>
    </font>
    <font>
      <sz val="7"/>
      <name val="Calibri"/>
      <family val="2"/>
    </font>
    <font>
      <sz val="10"/>
      <color rgb="FF999999"/>
      <name val="Bpmonline Open Sans"/>
    </font>
    <font>
      <sz val="8"/>
      <color theme="1"/>
      <name val="Calibri"/>
      <family val="2"/>
    </font>
    <font>
      <sz val="9"/>
      <color theme="1"/>
      <name val="Calibri Light"/>
      <family val="2"/>
      <scheme val="maj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34998626667073579"/>
        <bgColor rgb="FFD0CECE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theme="2"/>
        <bgColor rgb="FFCCCCCC"/>
      </patternFill>
    </fill>
    <fill>
      <patternFill patternType="solid">
        <fgColor theme="2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theme="2" tint="-0.249977111117893"/>
        <bgColor rgb="FFCCCCCC"/>
      </patternFill>
    </fill>
    <fill>
      <patternFill patternType="solid">
        <fgColor theme="0"/>
        <bgColor rgb="FFD0CECE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theme="2" tint="-9.9978637043366805E-2"/>
        <bgColor rgb="FFD0CECE"/>
      </patternFill>
    </fill>
    <fill>
      <patternFill patternType="solid">
        <fgColor theme="5" tint="0.79998168889431442"/>
        <bgColor rgb="FFD0CECE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F2F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/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32" fillId="0" borderId="0"/>
    <xf numFmtId="165" fontId="3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2" fillId="0" borderId="0"/>
    <xf numFmtId="0" fontId="42" fillId="0" borderId="0"/>
    <xf numFmtId="0" fontId="3" fillId="0" borderId="0" applyNumberFormat="0" applyFill="0" applyBorder="0" applyAlignment="0" applyProtection="0"/>
    <xf numFmtId="0" fontId="60" fillId="0" borderId="0"/>
  </cellStyleXfs>
  <cellXfs count="1042">
    <xf numFmtId="0" fontId="0" fillId="0" borderId="0" xfId="0"/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0" fillId="0" borderId="0" xfId="0" quotePrefix="1" applyFont="1" applyProtection="1">
      <protection hidden="1"/>
    </xf>
    <xf numFmtId="0" fontId="20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locked="0" hidden="1"/>
    </xf>
    <xf numFmtId="0" fontId="20" fillId="0" borderId="2" xfId="0" applyFont="1" applyBorder="1" applyProtection="1">
      <protection hidden="1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3" borderId="1" xfId="0" applyFont="1" applyFill="1" applyBorder="1" applyAlignment="1">
      <alignment horizontal="center"/>
    </xf>
    <xf numFmtId="0" fontId="25" fillId="0" borderId="2" xfId="0" applyFont="1" applyBorder="1"/>
    <xf numFmtId="0" fontId="27" fillId="0" borderId="0" xfId="0" applyFont="1"/>
    <xf numFmtId="0" fontId="25" fillId="0" borderId="1" xfId="0" applyFont="1" applyBorder="1"/>
    <xf numFmtId="9" fontId="25" fillId="0" borderId="2" xfId="2" applyFont="1" applyBorder="1"/>
    <xf numFmtId="0" fontId="25" fillId="0" borderId="0" xfId="0" applyFont="1" applyAlignment="1">
      <alignment horizontal="justify" vertical="top"/>
    </xf>
    <xf numFmtId="0" fontId="25" fillId="8" borderId="0" xfId="0" applyFont="1" applyFill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/>
      <protection hidden="1"/>
    </xf>
    <xf numFmtId="0" fontId="39" fillId="8" borderId="0" xfId="0" applyFont="1" applyFill="1" applyAlignment="1" applyProtection="1">
      <alignment vertical="center"/>
      <protection hidden="1"/>
    </xf>
    <xf numFmtId="0" fontId="0" fillId="8" borderId="7" xfId="0" applyFill="1" applyBorder="1" applyAlignment="1" applyProtection="1">
      <alignment vertical="center"/>
      <protection hidden="1"/>
    </xf>
    <xf numFmtId="0" fontId="0" fillId="8" borderId="3" xfId="0" applyFill="1" applyBorder="1" applyAlignment="1" applyProtection="1">
      <alignment vertical="center"/>
      <protection hidden="1"/>
    </xf>
    <xf numFmtId="0" fontId="0" fillId="8" borderId="8" xfId="0" applyFill="1" applyBorder="1" applyAlignment="1" applyProtection="1">
      <alignment vertical="center"/>
      <protection hidden="1"/>
    </xf>
    <xf numFmtId="0" fontId="0" fillId="8" borderId="13" xfId="0" applyFill="1" applyBorder="1" applyAlignment="1" applyProtection="1">
      <alignment vertical="center"/>
      <protection hidden="1"/>
    </xf>
    <xf numFmtId="0" fontId="0" fillId="8" borderId="14" xfId="0" applyFill="1" applyBorder="1" applyAlignment="1" applyProtection="1">
      <alignment vertical="center"/>
      <protection hidden="1"/>
    </xf>
    <xf numFmtId="0" fontId="0" fillId="8" borderId="15" xfId="0" applyFill="1" applyBorder="1" applyAlignment="1" applyProtection="1">
      <alignment vertical="center"/>
      <protection hidden="1"/>
    </xf>
    <xf numFmtId="0" fontId="0" fillId="8" borderId="9" xfId="0" applyFill="1" applyBorder="1" applyAlignment="1" applyProtection="1">
      <alignment vertical="center"/>
      <protection hidden="1"/>
    </xf>
    <xf numFmtId="0" fontId="0" fillId="8" borderId="2" xfId="0" applyFill="1" applyBorder="1" applyAlignment="1" applyProtection="1">
      <alignment vertical="center"/>
      <protection hidden="1"/>
    </xf>
    <xf numFmtId="0" fontId="0" fillId="8" borderId="10" xfId="0" applyFill="1" applyBorder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top" wrapText="1"/>
      <protection hidden="1"/>
    </xf>
    <xf numFmtId="1" fontId="0" fillId="8" borderId="3" xfId="0" applyNumberFormat="1" applyFill="1" applyBorder="1" applyAlignment="1" applyProtection="1">
      <alignment vertical="center"/>
      <protection hidden="1"/>
    </xf>
    <xf numFmtId="0" fontId="39" fillId="8" borderId="7" xfId="0" applyFont="1" applyFill="1" applyBorder="1" applyAlignment="1" applyProtection="1">
      <alignment vertical="center"/>
      <protection hidden="1"/>
    </xf>
    <xf numFmtId="0" fontId="38" fillId="8" borderId="8" xfId="0" applyFont="1" applyFill="1" applyBorder="1" applyAlignment="1" applyProtection="1">
      <alignment vertical="center"/>
      <protection hidden="1"/>
    </xf>
    <xf numFmtId="0" fontId="38" fillId="8" borderId="7" xfId="0" applyFont="1" applyFill="1" applyBorder="1" applyAlignment="1" applyProtection="1">
      <alignment vertical="center"/>
      <protection hidden="1"/>
    </xf>
    <xf numFmtId="0" fontId="0" fillId="8" borderId="3" xfId="0" applyFill="1" applyBorder="1" applyProtection="1">
      <protection hidden="1"/>
    </xf>
    <xf numFmtId="0" fontId="0" fillId="8" borderId="8" xfId="0" applyFill="1" applyBorder="1" applyProtection="1"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0" fillId="8" borderId="14" xfId="0" applyFill="1" applyBorder="1" applyProtection="1">
      <protection hidden="1"/>
    </xf>
    <xf numFmtId="0" fontId="0" fillId="8" borderId="2" xfId="0" applyFill="1" applyBorder="1" applyProtection="1">
      <protection hidden="1"/>
    </xf>
    <xf numFmtId="0" fontId="0" fillId="8" borderId="10" xfId="0" applyFill="1" applyBorder="1" applyProtection="1">
      <protection hidden="1"/>
    </xf>
    <xf numFmtId="0" fontId="42" fillId="0" borderId="0" xfId="16"/>
    <xf numFmtId="0" fontId="10" fillId="0" borderId="0" xfId="16" applyFont="1"/>
    <xf numFmtId="0" fontId="10" fillId="0" borderId="0" xfId="16" applyFont="1" applyAlignment="1">
      <alignment horizontal="left"/>
    </xf>
    <xf numFmtId="0" fontId="8" fillId="0" borderId="0" xfId="16" applyFont="1" applyAlignment="1">
      <alignment vertical="top"/>
    </xf>
    <xf numFmtId="0" fontId="8" fillId="0" borderId="0" xfId="16" applyFont="1"/>
    <xf numFmtId="0" fontId="10" fillId="0" borderId="0" xfId="16" applyFont="1" applyAlignment="1">
      <alignment horizontal="center"/>
    </xf>
    <xf numFmtId="0" fontId="8" fillId="0" borderId="0" xfId="16" applyFont="1" applyAlignment="1">
      <alignment horizontal="left"/>
    </xf>
    <xf numFmtId="0" fontId="8" fillId="0" borderId="0" xfId="16" applyFont="1" applyAlignment="1">
      <alignment vertical="center"/>
    </xf>
    <xf numFmtId="0" fontId="48" fillId="0" borderId="0" xfId="16" applyFont="1"/>
    <xf numFmtId="0" fontId="10" fillId="0" borderId="0" xfId="16" applyFont="1" applyAlignment="1">
      <alignment vertical="top"/>
    </xf>
    <xf numFmtId="0" fontId="8" fillId="0" borderId="30" xfId="16" applyFont="1" applyBorder="1"/>
    <xf numFmtId="0" fontId="8" fillId="0" borderId="32" xfId="16" applyFont="1" applyBorder="1" applyAlignment="1">
      <alignment horizontal="left"/>
    </xf>
    <xf numFmtId="0" fontId="10" fillId="13" borderId="27" xfId="16" applyFont="1" applyFill="1" applyBorder="1" applyAlignment="1">
      <alignment vertical="center"/>
    </xf>
    <xf numFmtId="0" fontId="10" fillId="13" borderId="29" xfId="16" applyFont="1" applyFill="1" applyBorder="1" applyAlignment="1">
      <alignment vertical="center"/>
    </xf>
    <xf numFmtId="0" fontId="10" fillId="0" borderId="36" xfId="16" applyFont="1" applyBorder="1"/>
    <xf numFmtId="0" fontId="10" fillId="0" borderId="37" xfId="16" applyFont="1" applyBorder="1"/>
    <xf numFmtId="0" fontId="10" fillId="0" borderId="24" xfId="16" applyFont="1" applyBorder="1"/>
    <xf numFmtId="0" fontId="10" fillId="0" borderId="25" xfId="16" applyFont="1" applyBorder="1"/>
    <xf numFmtId="0" fontId="14" fillId="13" borderId="37" xfId="16" applyFont="1" applyFill="1" applyBorder="1" applyAlignment="1">
      <alignment horizontal="left"/>
    </xf>
    <xf numFmtId="0" fontId="10" fillId="13" borderId="29" xfId="16" applyFont="1" applyFill="1" applyBorder="1" applyAlignment="1">
      <alignment horizontal="left" vertical="center"/>
    </xf>
    <xf numFmtId="0" fontId="8" fillId="0" borderId="25" xfId="16" applyFont="1" applyBorder="1" applyAlignment="1">
      <alignment horizontal="left" vertical="center"/>
    </xf>
    <xf numFmtId="0" fontId="8" fillId="0" borderId="26" xfId="16" applyFont="1" applyBorder="1" applyAlignment="1">
      <alignment horizontal="left" vertical="center"/>
    </xf>
    <xf numFmtId="0" fontId="8" fillId="0" borderId="19" xfId="16" applyFont="1" applyBorder="1" applyAlignment="1">
      <alignment horizontal="center" vertical="center" wrapText="1"/>
    </xf>
    <xf numFmtId="0" fontId="8" fillId="0" borderId="20" xfId="16" applyFont="1" applyBorder="1" applyAlignment="1">
      <alignment horizontal="left" vertical="center"/>
    </xf>
    <xf numFmtId="0" fontId="8" fillId="0" borderId="21" xfId="16" applyFont="1" applyBorder="1" applyAlignment="1">
      <alignment horizontal="left" vertical="center"/>
    </xf>
    <xf numFmtId="0" fontId="10" fillId="13" borderId="17" xfId="16" applyFont="1" applyFill="1" applyBorder="1" applyAlignment="1">
      <alignment vertical="center"/>
    </xf>
    <xf numFmtId="0" fontId="10" fillId="13" borderId="28" xfId="16" applyFont="1" applyFill="1" applyBorder="1"/>
    <xf numFmtId="49" fontId="10" fillId="13" borderId="29" xfId="16" applyNumberFormat="1" applyFont="1" applyFill="1" applyBorder="1" applyAlignment="1">
      <alignment horizontal="left" vertical="center"/>
    </xf>
    <xf numFmtId="0" fontId="8" fillId="0" borderId="27" xfId="16" applyFont="1" applyBorder="1" applyAlignment="1">
      <alignment vertical="center"/>
    </xf>
    <xf numFmtId="0" fontId="10" fillId="0" borderId="0" xfId="16" applyFont="1" applyAlignment="1">
      <alignment vertical="center"/>
    </xf>
    <xf numFmtId="0" fontId="10" fillId="13" borderId="42" xfId="16" applyFont="1" applyFill="1" applyBorder="1" applyAlignment="1">
      <alignment horizontal="left" vertical="center"/>
    </xf>
    <xf numFmtId="0" fontId="4" fillId="0" borderId="0" xfId="16" applyFont="1"/>
    <xf numFmtId="0" fontId="10" fillId="0" borderId="0" xfId="16" applyFont="1" applyAlignment="1">
      <alignment vertical="center" wrapText="1"/>
    </xf>
    <xf numFmtId="0" fontId="10" fillId="0" borderId="33" xfId="16" applyFont="1" applyBorder="1" applyAlignment="1">
      <alignment horizontal="left" vertical="center" wrapText="1"/>
    </xf>
    <xf numFmtId="0" fontId="10" fillId="0" borderId="34" xfId="16" applyFont="1" applyBorder="1" applyAlignment="1">
      <alignment horizontal="left" vertical="center" wrapText="1"/>
    </xf>
    <xf numFmtId="0" fontId="10" fillId="0" borderId="35" xfId="16" applyFont="1" applyBorder="1" applyAlignment="1">
      <alignment horizontal="left" vertical="center" wrapText="1"/>
    </xf>
    <xf numFmtId="0" fontId="49" fillId="0" borderId="36" xfId="16" applyFont="1" applyBorder="1"/>
    <xf numFmtId="0" fontId="49" fillId="0" borderId="0" xfId="16" applyFont="1"/>
    <xf numFmtId="0" fontId="49" fillId="0" borderId="37" xfId="16" applyFont="1" applyBorder="1" applyAlignment="1">
      <alignment horizontal="left"/>
    </xf>
    <xf numFmtId="0" fontId="49" fillId="0" borderId="37" xfId="16" applyFont="1" applyBorder="1"/>
    <xf numFmtId="0" fontId="50" fillId="0" borderId="36" xfId="16" applyFont="1" applyBorder="1" applyAlignment="1">
      <alignment vertical="top"/>
    </xf>
    <xf numFmtId="0" fontId="50" fillId="0" borderId="0" xfId="16" applyFont="1" applyAlignment="1">
      <alignment vertical="top"/>
    </xf>
    <xf numFmtId="0" fontId="51" fillId="0" borderId="0" xfId="16" applyFont="1" applyAlignment="1">
      <alignment vertical="top"/>
    </xf>
    <xf numFmtId="0" fontId="52" fillId="0" borderId="37" xfId="16" applyFont="1" applyBorder="1" applyAlignment="1">
      <alignment vertical="top"/>
    </xf>
    <xf numFmtId="0" fontId="52" fillId="0" borderId="23" xfId="16" applyFont="1" applyBorder="1" applyAlignment="1">
      <alignment vertical="top"/>
    </xf>
    <xf numFmtId="0" fontId="53" fillId="0" borderId="22" xfId="16" applyFont="1" applyBorder="1" applyAlignment="1">
      <alignment vertical="top"/>
    </xf>
    <xf numFmtId="0" fontId="53" fillId="0" borderId="0" xfId="16" applyFont="1" applyAlignment="1">
      <alignment vertical="top"/>
    </xf>
    <xf numFmtId="0" fontId="52" fillId="0" borderId="0" xfId="16" applyFont="1" applyAlignment="1">
      <alignment vertical="top"/>
    </xf>
    <xf numFmtId="0" fontId="49" fillId="0" borderId="22" xfId="16" applyFont="1" applyBorder="1"/>
    <xf numFmtId="0" fontId="49" fillId="0" borderId="23" xfId="16" applyFont="1" applyBorder="1" applyAlignment="1">
      <alignment horizontal="left"/>
    </xf>
    <xf numFmtId="0" fontId="10" fillId="0" borderId="26" xfId="16" applyFont="1" applyBorder="1" applyAlignment="1">
      <alignment horizontal="left"/>
    </xf>
    <xf numFmtId="0" fontId="10" fillId="13" borderId="17" xfId="16" applyFont="1" applyFill="1" applyBorder="1"/>
    <xf numFmtId="0" fontId="8" fillId="0" borderId="20" xfId="16" applyFont="1" applyBorder="1" applyAlignment="1">
      <alignment vertical="center"/>
    </xf>
    <xf numFmtId="0" fontId="8" fillId="0" borderId="21" xfId="16" applyFont="1" applyBorder="1" applyAlignment="1">
      <alignment vertical="center"/>
    </xf>
    <xf numFmtId="0" fontId="10" fillId="0" borderId="24" xfId="16" applyFont="1" applyBorder="1" applyAlignment="1">
      <alignment horizontal="left"/>
    </xf>
    <xf numFmtId="0" fontId="8" fillId="0" borderId="25" xfId="16" applyFont="1" applyBorder="1" applyAlignment="1">
      <alignment horizontal="right" vertical="center"/>
    </xf>
    <xf numFmtId="0" fontId="8" fillId="0" borderId="25" xfId="16" applyFont="1" applyBorder="1" applyAlignment="1">
      <alignment vertical="center"/>
    </xf>
    <xf numFmtId="0" fontId="8" fillId="0" borderId="29" xfId="16" applyFont="1" applyBorder="1" applyAlignment="1">
      <alignment vertical="center"/>
    </xf>
    <xf numFmtId="0" fontId="8" fillId="13" borderId="27" xfId="16" applyFont="1" applyFill="1" applyBorder="1" applyAlignment="1">
      <alignment horizontal="left" vertical="center"/>
    </xf>
    <xf numFmtId="0" fontId="47" fillId="12" borderId="21" xfId="16" applyFont="1" applyFill="1" applyBorder="1" applyAlignment="1">
      <alignment horizontal="left" vertical="center"/>
    </xf>
    <xf numFmtId="0" fontId="8" fillId="0" borderId="34" xfId="16" applyFont="1" applyBorder="1" applyAlignment="1">
      <alignment vertical="center"/>
    </xf>
    <xf numFmtId="0" fontId="8" fillId="0" borderId="35" xfId="16" applyFont="1" applyBorder="1" applyAlignment="1">
      <alignment vertical="center"/>
    </xf>
    <xf numFmtId="0" fontId="8" fillId="0" borderId="37" xfId="16" applyFont="1" applyBorder="1" applyAlignment="1">
      <alignment vertical="center"/>
    </xf>
    <xf numFmtId="0" fontId="10" fillId="13" borderId="32" xfId="16" applyFont="1" applyFill="1" applyBorder="1" applyAlignment="1">
      <alignment horizontal="left" vertical="center"/>
    </xf>
    <xf numFmtId="0" fontId="10" fillId="13" borderId="46" xfId="16" applyFont="1" applyFill="1" applyBorder="1"/>
    <xf numFmtId="0" fontId="10" fillId="13" borderId="27" xfId="16" applyFont="1" applyFill="1" applyBorder="1"/>
    <xf numFmtId="0" fontId="10" fillId="13" borderId="29" xfId="16" applyFont="1" applyFill="1" applyBorder="1"/>
    <xf numFmtId="0" fontId="10" fillId="13" borderId="47" xfId="16" applyFont="1" applyFill="1" applyBorder="1" applyAlignment="1">
      <alignment horizontal="left"/>
    </xf>
    <xf numFmtId="0" fontId="8" fillId="0" borderId="48" xfId="16" applyFont="1" applyBorder="1" applyAlignment="1">
      <alignment horizontal="center" vertical="center" wrapText="1"/>
    </xf>
    <xf numFmtId="0" fontId="8" fillId="0" borderId="28" xfId="16" applyFont="1" applyBorder="1" applyAlignment="1">
      <alignment vertical="center"/>
    </xf>
    <xf numFmtId="0" fontId="10" fillId="13" borderId="47" xfId="16" applyFont="1" applyFill="1" applyBorder="1" applyAlignment="1">
      <alignment horizontal="left" vertical="center"/>
    </xf>
    <xf numFmtId="0" fontId="8" fillId="0" borderId="48" xfId="16" applyFont="1" applyBorder="1" applyAlignment="1">
      <alignment horizontal="center"/>
    </xf>
    <xf numFmtId="0" fontId="8" fillId="0" borderId="28" xfId="16" applyFont="1" applyBorder="1" applyAlignment="1">
      <alignment horizontal="center"/>
    </xf>
    <xf numFmtId="0" fontId="8" fillId="0" borderId="47" xfId="16" applyFont="1" applyBorder="1" applyAlignment="1">
      <alignment horizontal="center"/>
    </xf>
    <xf numFmtId="0" fontId="47" fillId="12" borderId="47" xfId="16" applyFont="1" applyFill="1" applyBorder="1" applyAlignment="1">
      <alignment horizontal="left" vertical="center"/>
    </xf>
    <xf numFmtId="0" fontId="10" fillId="0" borderId="36" xfId="16" applyFont="1" applyBorder="1" applyAlignment="1">
      <alignment horizontal="center"/>
    </xf>
    <xf numFmtId="0" fontId="8" fillId="0" borderId="37" xfId="16" applyFont="1" applyBorder="1" applyAlignment="1">
      <alignment horizontal="left"/>
    </xf>
    <xf numFmtId="0" fontId="14" fillId="13" borderId="42" xfId="16" applyFont="1" applyFill="1" applyBorder="1" applyAlignment="1">
      <alignment horizontal="left"/>
    </xf>
    <xf numFmtId="0" fontId="47" fillId="12" borderId="32" xfId="16" applyFont="1" applyFill="1" applyBorder="1" applyAlignment="1">
      <alignment horizontal="left"/>
    </xf>
    <xf numFmtId="0" fontId="14" fillId="0" borderId="0" xfId="16" applyFont="1" applyAlignment="1">
      <alignment horizontal="left"/>
    </xf>
    <xf numFmtId="9" fontId="25" fillId="0" borderId="0" xfId="0" applyNumberFormat="1" applyFont="1"/>
    <xf numFmtId="14" fontId="8" fillId="0" borderId="42" xfId="16" applyNumberFormat="1" applyFont="1" applyBorder="1" applyAlignment="1">
      <alignment horizontal="left"/>
    </xf>
    <xf numFmtId="14" fontId="25" fillId="0" borderId="0" xfId="0" applyNumberFormat="1" applyFont="1"/>
    <xf numFmtId="1" fontId="25" fillId="0" borderId="0" xfId="0" applyNumberFormat="1" applyFont="1"/>
    <xf numFmtId="0" fontId="55" fillId="0" borderId="1" xfId="0" applyFont="1" applyBorder="1"/>
    <xf numFmtId="0" fontId="55" fillId="0" borderId="0" xfId="0" applyFont="1"/>
    <xf numFmtId="0" fontId="25" fillId="0" borderId="1" xfId="0" applyFont="1" applyBorder="1" applyAlignment="1">
      <alignment horizontal="left"/>
    </xf>
    <xf numFmtId="0" fontId="0" fillId="0" borderId="1" xfId="0" applyBorder="1"/>
    <xf numFmtId="0" fontId="55" fillId="0" borderId="1" xfId="0" applyFont="1" applyBorder="1" applyAlignment="1">
      <alignment horizontal="right"/>
    </xf>
    <xf numFmtId="0" fontId="0" fillId="4" borderId="0" xfId="0" applyFill="1"/>
    <xf numFmtId="0" fontId="55" fillId="0" borderId="0" xfId="0" applyFont="1" applyAlignment="1">
      <alignment horizontal="center"/>
    </xf>
    <xf numFmtId="14" fontId="0" fillId="0" borderId="1" xfId="0" applyNumberFormat="1" applyBorder="1"/>
    <xf numFmtId="164" fontId="0" fillId="0" borderId="1" xfId="8" applyFont="1" applyBorder="1"/>
    <xf numFmtId="0" fontId="0" fillId="0" borderId="1" xfId="0" applyBorder="1" applyAlignment="1">
      <alignment horizontal="right"/>
    </xf>
    <xf numFmtId="166" fontId="0" fillId="0" borderId="0" xfId="0" applyNumberFormat="1" applyAlignment="1">
      <alignment horizontal="left"/>
    </xf>
    <xf numFmtId="166" fontId="25" fillId="0" borderId="52" xfId="0" applyNumberFormat="1" applyFont="1" applyBorder="1" applyAlignment="1">
      <alignment horizontal="left"/>
    </xf>
    <xf numFmtId="14" fontId="25" fillId="0" borderId="52" xfId="0" applyNumberFormat="1" applyFont="1" applyBorder="1" applyAlignment="1">
      <alignment horizontal="left"/>
    </xf>
    <xf numFmtId="0" fontId="0" fillId="0" borderId="57" xfId="0" applyBorder="1"/>
    <xf numFmtId="166" fontId="23" fillId="0" borderId="50" xfId="0" applyNumberFormat="1" applyFont="1" applyBorder="1" applyAlignment="1">
      <alignment horizontal="left"/>
    </xf>
    <xf numFmtId="166" fontId="23" fillId="0" borderId="52" xfId="0" applyNumberFormat="1" applyFont="1" applyBorder="1" applyAlignment="1">
      <alignment horizontal="left"/>
    </xf>
    <xf numFmtId="0" fontId="23" fillId="0" borderId="52" xfId="0" applyFont="1" applyBorder="1" applyAlignment="1">
      <alignment horizontal="left"/>
    </xf>
    <xf numFmtId="166" fontId="23" fillId="0" borderId="53" xfId="0" applyNumberFormat="1" applyFont="1" applyBorder="1" applyAlignment="1">
      <alignment horizontal="left"/>
    </xf>
    <xf numFmtId="0" fontId="62" fillId="0" borderId="0" xfId="18" applyFont="1" applyAlignment="1">
      <alignment horizontal="left" vertical="top"/>
    </xf>
    <xf numFmtId="0" fontId="63" fillId="0" borderId="0" xfId="18" applyFont="1" applyAlignment="1">
      <alignment horizontal="left" vertical="top" wrapText="1"/>
    </xf>
    <xf numFmtId="0" fontId="62" fillId="0" borderId="0" xfId="18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55" xfId="0" applyBorder="1"/>
    <xf numFmtId="0" fontId="16" fillId="0" borderId="0" xfId="10" applyFont="1" applyAlignment="1">
      <alignment horizontal="left"/>
    </xf>
    <xf numFmtId="0" fontId="16" fillId="0" borderId="0" xfId="10" applyFont="1"/>
    <xf numFmtId="0" fontId="19" fillId="0" borderId="0" xfId="10" applyFont="1" applyAlignment="1">
      <alignment vertical="top"/>
    </xf>
    <xf numFmtId="0" fontId="16" fillId="0" borderId="0" xfId="10" applyFont="1" applyAlignment="1">
      <alignment vertical="top"/>
    </xf>
    <xf numFmtId="0" fontId="32" fillId="0" borderId="0" xfId="15"/>
    <xf numFmtId="0" fontId="65" fillId="0" borderId="0" xfId="15" applyFont="1" applyAlignment="1">
      <alignment horizontal="center" vertical="center"/>
    </xf>
    <xf numFmtId="0" fontId="19" fillId="0" borderId="0" xfId="10" applyFont="1" applyAlignment="1">
      <alignment horizontal="center"/>
    </xf>
    <xf numFmtId="0" fontId="19" fillId="5" borderId="5" xfId="10" quotePrefix="1" applyFont="1" applyFill="1" applyBorder="1" applyAlignment="1">
      <alignment horizontal="left"/>
    </xf>
    <xf numFmtId="0" fontId="19" fillId="5" borderId="6" xfId="10" applyFont="1" applyFill="1" applyBorder="1"/>
    <xf numFmtId="0" fontId="66" fillId="6" borderId="1" xfId="10" quotePrefix="1" applyFont="1" applyFill="1" applyBorder="1" applyAlignment="1">
      <alignment horizontal="left" vertical="center"/>
    </xf>
    <xf numFmtId="0" fontId="19" fillId="0" borderId="0" xfId="10" applyFont="1"/>
    <xf numFmtId="0" fontId="19" fillId="5" borderId="5" xfId="10" applyFont="1" applyFill="1" applyBorder="1" applyAlignment="1">
      <alignment horizontal="left" vertical="center"/>
    </xf>
    <xf numFmtId="0" fontId="19" fillId="5" borderId="4" xfId="10" applyFont="1" applyFill="1" applyBorder="1" applyAlignment="1">
      <alignment vertical="center"/>
    </xf>
    <xf numFmtId="0" fontId="19" fillId="5" borderId="6" xfId="10" applyFont="1" applyFill="1" applyBorder="1" applyAlignment="1">
      <alignment vertical="center"/>
    </xf>
    <xf numFmtId="0" fontId="19" fillId="4" borderId="5" xfId="10" applyFont="1" applyFill="1" applyBorder="1" applyAlignment="1">
      <alignment horizontal="left" vertical="center"/>
    </xf>
    <xf numFmtId="0" fontId="19" fillId="4" borderId="4" xfId="10" applyFont="1" applyFill="1" applyBorder="1" applyAlignment="1">
      <alignment vertical="center"/>
    </xf>
    <xf numFmtId="0" fontId="68" fillId="4" borderId="4" xfId="10" applyFont="1" applyFill="1" applyBorder="1" applyAlignment="1">
      <alignment horizontal="right" vertical="center"/>
    </xf>
    <xf numFmtId="0" fontId="19" fillId="4" borderId="6" xfId="10" applyFont="1" applyFill="1" applyBorder="1" applyAlignment="1">
      <alignment vertical="center"/>
    </xf>
    <xf numFmtId="0" fontId="9" fillId="0" borderId="11" xfId="10" applyFont="1" applyBorder="1" applyAlignment="1" applyProtection="1">
      <alignment horizontal="center" vertical="center"/>
      <protection locked="0"/>
    </xf>
    <xf numFmtId="0" fontId="19" fillId="4" borderId="5" xfId="10" applyFont="1" applyFill="1" applyBorder="1" applyAlignment="1">
      <alignment vertical="center"/>
    </xf>
    <xf numFmtId="0" fontId="19" fillId="4" borderId="1" xfId="10" applyFont="1" applyFill="1" applyBorder="1" applyAlignment="1">
      <alignment vertical="center"/>
    </xf>
    <xf numFmtId="0" fontId="19" fillId="5" borderId="5" xfId="10" applyFont="1" applyFill="1" applyBorder="1" applyAlignment="1">
      <alignment vertical="center"/>
    </xf>
    <xf numFmtId="0" fontId="16" fillId="0" borderId="5" xfId="10" applyFont="1" applyBorder="1" applyAlignment="1">
      <alignment vertical="center"/>
    </xf>
    <xf numFmtId="0" fontId="16" fillId="0" borderId="4" xfId="10" applyFont="1" applyBorder="1" applyAlignment="1">
      <alignment vertical="center"/>
    </xf>
    <xf numFmtId="0" fontId="16" fillId="0" borderId="6" xfId="10" applyFont="1" applyBorder="1" applyAlignment="1">
      <alignment vertical="center"/>
    </xf>
    <xf numFmtId="0" fontId="19" fillId="4" borderId="0" xfId="10" applyFont="1" applyFill="1" applyAlignment="1">
      <alignment vertical="center"/>
    </xf>
    <xf numFmtId="0" fontId="66" fillId="6" borderId="5" xfId="10" quotePrefix="1" applyFont="1" applyFill="1" applyBorder="1" applyAlignment="1">
      <alignment horizontal="left" vertical="center"/>
    </xf>
    <xf numFmtId="0" fontId="15" fillId="6" borderId="0" xfId="10" applyFont="1" applyFill="1" applyAlignment="1">
      <alignment horizontal="center" vertical="center"/>
    </xf>
    <xf numFmtId="0" fontId="68" fillId="0" borderId="5" xfId="10" applyFont="1" applyBorder="1" applyAlignment="1">
      <alignment horizontal="right" vertical="center"/>
    </xf>
    <xf numFmtId="0" fontId="68" fillId="0" borderId="4" xfId="10" applyFont="1" applyBorder="1" applyAlignment="1">
      <alignment horizontal="right" vertical="center"/>
    </xf>
    <xf numFmtId="0" fontId="68" fillId="0" borderId="6" xfId="10" applyFont="1" applyBorder="1" applyAlignment="1">
      <alignment horizontal="right" vertical="center"/>
    </xf>
    <xf numFmtId="0" fontId="68" fillId="0" borderId="0" xfId="10" applyFont="1" applyAlignment="1">
      <alignment horizontal="right" vertical="center"/>
    </xf>
    <xf numFmtId="0" fontId="6" fillId="0" borderId="1" xfId="9" applyFont="1" applyBorder="1" applyAlignment="1" applyProtection="1">
      <alignment horizontal="center" vertical="center"/>
      <protection locked="0"/>
    </xf>
    <xf numFmtId="0" fontId="9" fillId="0" borderId="12" xfId="10" applyFont="1" applyBorder="1" applyAlignment="1" applyProtection="1">
      <alignment horizontal="center" vertical="center"/>
      <protection locked="0"/>
    </xf>
    <xf numFmtId="0" fontId="16" fillId="0" borderId="6" xfId="10" applyFont="1" applyBorder="1" applyAlignment="1">
      <alignment horizontal="center" vertical="center" wrapText="1"/>
    </xf>
    <xf numFmtId="0" fontId="5" fillId="0" borderId="0" xfId="10"/>
    <xf numFmtId="0" fontId="16" fillId="0" borderId="9" xfId="10" applyFont="1" applyBorder="1" applyAlignment="1">
      <alignment horizontal="right" vertical="center"/>
    </xf>
    <xf numFmtId="0" fontId="16" fillId="0" borderId="10" xfId="10" applyFont="1" applyBorder="1" applyAlignment="1">
      <alignment horizontal="right" vertical="center"/>
    </xf>
    <xf numFmtId="0" fontId="16" fillId="0" borderId="5" xfId="10" applyFont="1" applyBorder="1" applyAlignment="1">
      <alignment horizontal="right" vertical="center"/>
    </xf>
    <xf numFmtId="0" fontId="9" fillId="0" borderId="1" xfId="10" applyFont="1" applyBorder="1" applyAlignment="1" applyProtection="1">
      <alignment horizontal="center" vertical="center"/>
      <protection locked="0"/>
    </xf>
    <xf numFmtId="0" fontId="19" fillId="0" borderId="3" xfId="10" applyFont="1" applyBorder="1" applyAlignment="1">
      <alignment horizontal="left" vertical="center"/>
    </xf>
    <xf numFmtId="0" fontId="19" fillId="0" borderId="0" xfId="10" applyFont="1" applyAlignment="1">
      <alignment horizontal="left" vertical="center"/>
    </xf>
    <xf numFmtId="0" fontId="18" fillId="0" borderId="0" xfId="10" applyFont="1" applyAlignment="1">
      <alignment horizontal="right"/>
    </xf>
    <xf numFmtId="0" fontId="18" fillId="0" borderId="0" xfId="10" applyFont="1" applyAlignment="1">
      <alignment horizontal="right" vertical="top"/>
    </xf>
    <xf numFmtId="0" fontId="70" fillId="0" borderId="0" xfId="10" applyFont="1" applyAlignment="1">
      <alignment horizontal="left" vertical="center"/>
    </xf>
    <xf numFmtId="49" fontId="66" fillId="6" borderId="7" xfId="10" quotePrefix="1" applyNumberFormat="1" applyFont="1" applyFill="1" applyBorder="1" applyAlignment="1">
      <alignment horizontal="left" vertical="center"/>
    </xf>
    <xf numFmtId="0" fontId="66" fillId="6" borderId="0" xfId="10" applyFont="1" applyFill="1" applyAlignment="1">
      <alignment horizontal="center" vertical="center"/>
    </xf>
    <xf numFmtId="49" fontId="16" fillId="0" borderId="5" xfId="10" applyNumberFormat="1" applyFont="1" applyBorder="1" applyAlignment="1">
      <alignment horizontal="left" vertical="top"/>
    </xf>
    <xf numFmtId="0" fontId="16" fillId="0" borderId="0" xfId="10" applyFont="1" applyAlignment="1">
      <alignment horizontal="right"/>
    </xf>
    <xf numFmtId="0" fontId="71" fillId="0" borderId="0" xfId="10" applyFont="1" applyAlignment="1">
      <alignment vertical="top"/>
    </xf>
    <xf numFmtId="0" fontId="72" fillId="0" borderId="0" xfId="10" applyFont="1" applyAlignment="1">
      <alignment vertical="top"/>
    </xf>
    <xf numFmtId="0" fontId="73" fillId="0" borderId="0" xfId="10" applyFont="1" applyAlignment="1">
      <alignment vertical="top"/>
    </xf>
    <xf numFmtId="0" fontId="22" fillId="0" borderId="0" xfId="10" applyFont="1" applyAlignment="1">
      <alignment vertical="top"/>
    </xf>
    <xf numFmtId="0" fontId="19" fillId="0" borderId="0" xfId="10" applyFont="1" applyAlignment="1">
      <alignment horizontal="left"/>
    </xf>
    <xf numFmtId="0" fontId="1" fillId="0" borderId="0" xfId="9"/>
    <xf numFmtId="0" fontId="10" fillId="15" borderId="17" xfId="16" applyFont="1" applyFill="1" applyBorder="1" applyAlignment="1">
      <alignment vertical="center"/>
    </xf>
    <xf numFmtId="0" fontId="10" fillId="15" borderId="27" xfId="16" applyFont="1" applyFill="1" applyBorder="1" applyAlignment="1">
      <alignment vertical="center"/>
    </xf>
    <xf numFmtId="0" fontId="10" fillId="15" borderId="29" xfId="16" applyFont="1" applyFill="1" applyBorder="1" applyAlignment="1">
      <alignment vertical="center"/>
    </xf>
    <xf numFmtId="0" fontId="10" fillId="15" borderId="26" xfId="16" applyFont="1" applyFill="1" applyBorder="1" applyAlignment="1">
      <alignment horizontal="left" vertical="center"/>
    </xf>
    <xf numFmtId="0" fontId="10" fillId="15" borderId="24" xfId="16" applyFont="1" applyFill="1" applyBorder="1" applyAlignment="1">
      <alignment vertical="center"/>
    </xf>
    <xf numFmtId="0" fontId="8" fillId="15" borderId="21" xfId="16" applyFont="1" applyFill="1" applyBorder="1" applyAlignment="1">
      <alignment horizontal="left" vertical="center"/>
    </xf>
    <xf numFmtId="0" fontId="8" fillId="15" borderId="19" xfId="16" applyFont="1" applyFill="1" applyBorder="1" applyAlignment="1">
      <alignment vertical="center"/>
    </xf>
    <xf numFmtId="0" fontId="10" fillId="15" borderId="29" xfId="16" applyFont="1" applyFill="1" applyBorder="1" applyAlignment="1">
      <alignment horizontal="left" vertical="center"/>
    </xf>
    <xf numFmtId="0" fontId="10" fillId="15" borderId="27" xfId="16" applyFont="1" applyFill="1" applyBorder="1" applyAlignment="1">
      <alignment horizontal="left" vertical="center"/>
    </xf>
    <xf numFmtId="0" fontId="10" fillId="15" borderId="28" xfId="16" applyFont="1" applyFill="1" applyBorder="1" applyAlignment="1">
      <alignment horizontal="left" vertical="center"/>
    </xf>
    <xf numFmtId="0" fontId="10" fillId="15" borderId="44" xfId="16" applyFont="1" applyFill="1" applyBorder="1" applyAlignment="1">
      <alignment vertical="center"/>
    </xf>
    <xf numFmtId="0" fontId="10" fillId="15" borderId="28" xfId="16" applyFont="1" applyFill="1" applyBorder="1" applyAlignment="1">
      <alignment vertical="center"/>
    </xf>
    <xf numFmtId="0" fontId="10" fillId="15" borderId="17" xfId="16" applyFont="1" applyFill="1" applyBorder="1" applyAlignment="1">
      <alignment horizontal="left"/>
    </xf>
    <xf numFmtId="0" fontId="10" fillId="15" borderId="43" xfId="16" applyFont="1" applyFill="1" applyBorder="1" applyAlignment="1">
      <alignment horizontal="left"/>
    </xf>
    <xf numFmtId="0" fontId="10" fillId="15" borderId="17" xfId="16" applyFont="1" applyFill="1" applyBorder="1"/>
    <xf numFmtId="49" fontId="19" fillId="16" borderId="5" xfId="10" applyNumberFormat="1" applyFont="1" applyFill="1" applyBorder="1" applyAlignment="1">
      <alignment horizontal="left" vertical="center"/>
    </xf>
    <xf numFmtId="0" fontId="19" fillId="16" borderId="4" xfId="10" applyFont="1" applyFill="1" applyBorder="1" applyAlignment="1">
      <alignment vertical="center"/>
    </xf>
    <xf numFmtId="0" fontId="19" fillId="16" borderId="5" xfId="10" applyFont="1" applyFill="1" applyBorder="1" applyAlignment="1">
      <alignment horizontal="left" vertical="top"/>
    </xf>
    <xf numFmtId="0" fontId="55" fillId="4" borderId="1" xfId="0" applyFont="1" applyFill="1" applyBorder="1"/>
    <xf numFmtId="0" fontId="55" fillId="4" borderId="0" xfId="0" applyFont="1" applyFill="1"/>
    <xf numFmtId="0" fontId="55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64" fontId="0" fillId="0" borderId="1" xfId="8" applyFont="1" applyBorder="1" applyAlignment="1">
      <alignment horizontal="left" vertical="center"/>
    </xf>
    <xf numFmtId="164" fontId="0" fillId="0" borderId="1" xfId="8" applyFont="1" applyBorder="1" applyAlignment="1">
      <alignment horizontal="left"/>
    </xf>
    <xf numFmtId="0" fontId="55" fillId="0" borderId="1" xfId="0" applyFont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wrapText="1"/>
    </xf>
    <xf numFmtId="0" fontId="55" fillId="4" borderId="1" xfId="0" applyFont="1" applyFill="1" applyBorder="1" applyAlignment="1">
      <alignment wrapText="1"/>
    </xf>
    <xf numFmtId="164" fontId="0" fillId="0" borderId="1" xfId="8" applyFont="1" applyBorder="1" applyAlignment="1">
      <alignment wrapText="1"/>
    </xf>
    <xf numFmtId="0" fontId="55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55" fillId="0" borderId="1" xfId="0" applyFont="1" applyBorder="1" applyAlignment="1">
      <alignment wrapText="1"/>
    </xf>
    <xf numFmtId="0" fontId="55" fillId="4" borderId="1" xfId="0" applyFont="1" applyFill="1" applyBorder="1" applyAlignment="1">
      <alignment horizontal="center" wrapText="1"/>
    </xf>
    <xf numFmtId="0" fontId="55" fillId="0" borderId="1" xfId="0" applyFont="1" applyBorder="1" applyAlignment="1">
      <alignment horizontal="right" wrapText="1"/>
    </xf>
    <xf numFmtId="166" fontId="25" fillId="8" borderId="50" xfId="0" applyNumberFormat="1" applyFont="1" applyFill="1" applyBorder="1" applyAlignment="1">
      <alignment horizontal="left"/>
    </xf>
    <xf numFmtId="0" fontId="25" fillId="8" borderId="52" xfId="0" applyFont="1" applyFill="1" applyBorder="1" applyAlignment="1">
      <alignment horizontal="left"/>
    </xf>
    <xf numFmtId="166" fontId="25" fillId="8" borderId="52" xfId="0" applyNumberFormat="1" applyFont="1" applyFill="1" applyBorder="1" applyAlignment="1">
      <alignment horizontal="left"/>
    </xf>
    <xf numFmtId="10" fontId="25" fillId="8" borderId="53" xfId="0" applyNumberFormat="1" applyFont="1" applyFill="1" applyBorder="1" applyAlignment="1">
      <alignment horizontal="left"/>
    </xf>
    <xf numFmtId="166" fontId="25" fillId="0" borderId="50" xfId="0" applyNumberFormat="1" applyFont="1" applyBorder="1" applyAlignment="1">
      <alignment horizontal="left"/>
    </xf>
    <xf numFmtId="0" fontId="25" fillId="0" borderId="52" xfId="0" applyFont="1" applyBorder="1" applyAlignment="1">
      <alignment horizontal="left"/>
    </xf>
    <xf numFmtId="0" fontId="0" fillId="0" borderId="50" xfId="0" applyBorder="1"/>
    <xf numFmtId="166" fontId="25" fillId="0" borderId="53" xfId="0" applyNumberFormat="1" applyFont="1" applyBorder="1" applyAlignment="1">
      <alignment horizontal="left"/>
    </xf>
    <xf numFmtId="9" fontId="25" fillId="0" borderId="52" xfId="2" applyFont="1" applyBorder="1" applyAlignment="1">
      <alignment horizontal="left"/>
    </xf>
    <xf numFmtId="166" fontId="25" fillId="0" borderId="53" xfId="2" applyNumberFormat="1" applyFont="1" applyBorder="1" applyAlignment="1">
      <alignment horizontal="left"/>
    </xf>
    <xf numFmtId="166" fontId="0" fillId="0" borderId="53" xfId="0" applyNumberFormat="1" applyBorder="1" applyAlignment="1">
      <alignment horizontal="left"/>
    </xf>
    <xf numFmtId="0" fontId="25" fillId="0" borderId="50" xfId="0" applyFont="1" applyBorder="1" applyAlignment="1">
      <alignment horizontal="left"/>
    </xf>
    <xf numFmtId="0" fontId="25" fillId="0" borderId="53" xfId="0" applyFont="1" applyBorder="1" applyAlignment="1">
      <alignment horizontal="left"/>
    </xf>
    <xf numFmtId="166" fontId="0" fillId="0" borderId="59" xfId="0" applyNumberFormat="1" applyBorder="1" applyAlignment="1">
      <alignment horizontal="center"/>
    </xf>
    <xf numFmtId="0" fontId="75" fillId="0" borderId="58" xfId="0" applyFont="1" applyBorder="1" applyAlignment="1">
      <alignment horizontal="center"/>
    </xf>
    <xf numFmtId="0" fontId="59" fillId="0" borderId="0" xfId="0" applyFont="1" applyAlignment="1">
      <alignment wrapText="1"/>
    </xf>
    <xf numFmtId="0" fontId="74" fillId="0" borderId="0" xfId="0" applyFont="1" applyAlignment="1">
      <alignment wrapText="1"/>
    </xf>
    <xf numFmtId="0" fontId="58" fillId="0" borderId="0" xfId="0" applyFont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55" fillId="0" borderId="1" xfId="0" applyFont="1" applyBorder="1" applyAlignment="1">
      <alignment horizontal="left" wrapText="1"/>
    </xf>
    <xf numFmtId="165" fontId="0" fillId="0" borderId="1" xfId="1" applyFont="1" applyBorder="1" applyAlignment="1">
      <alignment wrapText="1"/>
    </xf>
    <xf numFmtId="164" fontId="0" fillId="0" borderId="5" xfId="8" applyFont="1" applyBorder="1" applyAlignment="1">
      <alignment wrapText="1"/>
    </xf>
    <xf numFmtId="164" fontId="0" fillId="0" borderId="1" xfId="8" applyFont="1" applyFill="1" applyBorder="1" applyAlignment="1">
      <alignment wrapText="1"/>
    </xf>
    <xf numFmtId="0" fontId="0" fillId="0" borderId="54" xfId="0" applyBorder="1"/>
    <xf numFmtId="0" fontId="55" fillId="4" borderId="54" xfId="0" applyFont="1" applyFill="1" applyBorder="1"/>
    <xf numFmtId="0" fontId="0" fillId="4" borderId="54" xfId="0" applyFill="1" applyBorder="1"/>
    <xf numFmtId="0" fontId="55" fillId="0" borderId="51" xfId="0" applyFont="1" applyBorder="1" applyAlignment="1">
      <alignment horizontal="right"/>
    </xf>
    <xf numFmtId="0" fontId="0" fillId="0" borderId="54" xfId="0" applyBorder="1" applyAlignment="1">
      <alignment horizontal="left"/>
    </xf>
    <xf numFmtId="0" fontId="0" fillId="0" borderId="0" xfId="0" applyAlignment="1">
      <alignment horizontal="left" wrapText="1"/>
    </xf>
    <xf numFmtId="0" fontId="55" fillId="4" borderId="52" xfId="0" applyFont="1" applyFill="1" applyBorder="1"/>
    <xf numFmtId="0" fontId="0" fillId="4" borderId="0" xfId="0" applyFill="1" applyAlignment="1">
      <alignment wrapText="1"/>
    </xf>
    <xf numFmtId="0" fontId="55" fillId="4" borderId="52" xfId="0" applyFont="1" applyFill="1" applyBorder="1" applyAlignment="1">
      <alignment horizontal="center"/>
    </xf>
    <xf numFmtId="0" fontId="0" fillId="4" borderId="0" xfId="0" applyFill="1" applyAlignment="1">
      <alignment horizontal="center" wrapText="1"/>
    </xf>
    <xf numFmtId="0" fontId="0" fillId="0" borderId="56" xfId="0" applyBorder="1"/>
    <xf numFmtId="0" fontId="0" fillId="0" borderId="15" xfId="0" applyBorder="1"/>
    <xf numFmtId="0" fontId="0" fillId="0" borderId="15" xfId="0" applyBorder="1" applyAlignment="1">
      <alignment wrapText="1"/>
    </xf>
    <xf numFmtId="9" fontId="0" fillId="0" borderId="1" xfId="2" applyFont="1" applyBorder="1" applyAlignment="1">
      <alignment horizontal="center" vertical="center"/>
    </xf>
    <xf numFmtId="172" fontId="0" fillId="0" borderId="1" xfId="8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79" fillId="0" borderId="63" xfId="0" applyFont="1" applyBorder="1" applyAlignment="1">
      <alignment vertical="center"/>
    </xf>
    <xf numFmtId="0" fontId="79" fillId="0" borderId="64" xfId="0" applyFont="1" applyBorder="1" applyAlignment="1">
      <alignment vertical="center"/>
    </xf>
    <xf numFmtId="0" fontId="79" fillId="0" borderId="64" xfId="0" applyFont="1" applyBorder="1"/>
    <xf numFmtId="0" fontId="79" fillId="0" borderId="0" xfId="0" applyFont="1"/>
    <xf numFmtId="0" fontId="79" fillId="0" borderId="66" xfId="0" applyFont="1" applyBorder="1"/>
    <xf numFmtId="0" fontId="13" fillId="0" borderId="6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66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10" fillId="19" borderId="68" xfId="0" applyNumberFormat="1" applyFont="1" applyFill="1" applyBorder="1" applyAlignment="1">
      <alignment vertical="center"/>
    </xf>
    <xf numFmtId="0" fontId="34" fillId="0" borderId="70" xfId="0" applyFont="1" applyBorder="1" applyAlignment="1">
      <alignment horizontal="left" vertical="center" wrapText="1"/>
    </xf>
    <xf numFmtId="14" fontId="34" fillId="0" borderId="70" xfId="0" applyNumberFormat="1" applyFont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66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13" borderId="68" xfId="0" applyFont="1" applyFill="1" applyBorder="1" applyAlignment="1">
      <alignment vertical="center"/>
    </xf>
    <xf numFmtId="0" fontId="33" fillId="13" borderId="70" xfId="0" applyFont="1" applyFill="1" applyBorder="1" applyAlignment="1">
      <alignment vertical="center"/>
    </xf>
    <xf numFmtId="0" fontId="34" fillId="0" borderId="70" xfId="0" applyFont="1" applyBorder="1" applyAlignment="1">
      <alignment horizontal="left" vertical="center"/>
    </xf>
    <xf numFmtId="0" fontId="33" fillId="13" borderId="70" xfId="0" applyFont="1" applyFill="1" applyBorder="1" applyAlignment="1">
      <alignment horizontal="left" vertical="center"/>
    </xf>
    <xf numFmtId="0" fontId="33" fillId="13" borderId="77" xfId="0" applyFont="1" applyFill="1" applyBorder="1" applyAlignment="1">
      <alignment vertical="center"/>
    </xf>
    <xf numFmtId="0" fontId="34" fillId="0" borderId="77" xfId="0" applyFont="1" applyBorder="1" applyAlignment="1">
      <alignment horizontal="left" vertical="center"/>
    </xf>
    <xf numFmtId="1" fontId="34" fillId="0" borderId="77" xfId="0" applyNumberFormat="1" applyFont="1" applyBorder="1" applyAlignment="1">
      <alignment horizontal="left" vertical="center"/>
    </xf>
    <xf numFmtId="0" fontId="33" fillId="13" borderId="68" xfId="0" applyFont="1" applyFill="1" applyBorder="1" applyAlignment="1">
      <alignment vertical="center" wrapText="1"/>
    </xf>
    <xf numFmtId="0" fontId="79" fillId="8" borderId="0" xfId="0" applyFont="1" applyFill="1"/>
    <xf numFmtId="0" fontId="12" fillId="0" borderId="70" xfId="0" applyFont="1" applyBorder="1" applyAlignment="1">
      <alignment vertical="center"/>
    </xf>
    <xf numFmtId="0" fontId="34" fillId="20" borderId="70" xfId="0" applyFont="1" applyFill="1" applyBorder="1" applyAlignment="1">
      <alignment horizontal="left" vertical="center" wrapText="1"/>
    </xf>
    <xf numFmtId="0" fontId="33" fillId="13" borderId="70" xfId="0" applyFont="1" applyFill="1" applyBorder="1" applyAlignment="1">
      <alignment vertical="center" wrapText="1"/>
    </xf>
    <xf numFmtId="0" fontId="34" fillId="21" borderId="70" xfId="0" applyFont="1" applyFill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4" fillId="22" borderId="70" xfId="0" applyFont="1" applyFill="1" applyBorder="1" applyAlignment="1">
      <alignment horizontal="left" vertical="center" wrapText="1"/>
    </xf>
    <xf numFmtId="0" fontId="34" fillId="8" borderId="0" xfId="0" applyFont="1" applyFill="1" applyAlignment="1">
      <alignment horizontal="left" vertical="center"/>
    </xf>
    <xf numFmtId="0" fontId="34" fillId="20" borderId="70" xfId="0" applyFont="1" applyFill="1" applyBorder="1" applyAlignment="1">
      <alignment horizontal="left" vertical="center"/>
    </xf>
    <xf numFmtId="0" fontId="20" fillId="0" borderId="0" xfId="0" applyFont="1"/>
    <xf numFmtId="4" fontId="12" fillId="0" borderId="70" xfId="0" applyNumberFormat="1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49" fontId="33" fillId="19" borderId="70" xfId="0" applyNumberFormat="1" applyFont="1" applyFill="1" applyBorder="1" applyAlignment="1">
      <alignment vertical="center"/>
    </xf>
    <xf numFmtId="0" fontId="33" fillId="19" borderId="70" xfId="0" applyFont="1" applyFill="1" applyBorder="1" applyAlignment="1">
      <alignment vertical="center" wrapText="1"/>
    </xf>
    <xf numFmtId="4" fontId="34" fillId="0" borderId="70" xfId="0" applyNumberFormat="1" applyFont="1" applyBorder="1" applyAlignment="1">
      <alignment horizontal="left" vertical="center"/>
    </xf>
    <xf numFmtId="0" fontId="34" fillId="25" borderId="70" xfId="0" applyFont="1" applyFill="1" applyBorder="1" applyAlignment="1">
      <alignment horizontal="left" vertical="center" wrapText="1"/>
    </xf>
    <xf numFmtId="0" fontId="34" fillId="0" borderId="74" xfId="0" applyFont="1" applyBorder="1" applyAlignment="1">
      <alignment vertical="center" wrapText="1"/>
    </xf>
    <xf numFmtId="0" fontId="34" fillId="21" borderId="68" xfId="0" applyFont="1" applyFill="1" applyBorder="1" applyAlignment="1">
      <alignment horizontal="left" vertical="center"/>
    </xf>
    <xf numFmtId="0" fontId="34" fillId="21" borderId="70" xfId="0" applyFont="1" applyFill="1" applyBorder="1" applyAlignment="1">
      <alignment horizontal="left" vertical="center" wrapText="1"/>
    </xf>
    <xf numFmtId="0" fontId="33" fillId="13" borderId="77" xfId="0" applyFont="1" applyFill="1" applyBorder="1" applyAlignment="1">
      <alignment vertical="center" wrapText="1"/>
    </xf>
    <xf numFmtId="0" fontId="34" fillId="20" borderId="68" xfId="0" applyFont="1" applyFill="1" applyBorder="1" applyAlignment="1">
      <alignment horizontal="left" vertical="center" wrapText="1"/>
    </xf>
    <xf numFmtId="0" fontId="33" fillId="13" borderId="78" xfId="0" applyFont="1" applyFill="1" applyBorder="1" applyAlignment="1">
      <alignment vertical="center"/>
    </xf>
    <xf numFmtId="14" fontId="34" fillId="21" borderId="70" xfId="0" applyNumberFormat="1" applyFont="1" applyFill="1" applyBorder="1" applyAlignment="1">
      <alignment horizontal="left" vertical="center" wrapText="1"/>
    </xf>
    <xf numFmtId="0" fontId="34" fillId="0" borderId="68" xfId="0" applyFont="1" applyBorder="1" applyAlignment="1">
      <alignment horizontal="left" vertical="center" wrapText="1"/>
    </xf>
    <xf numFmtId="0" fontId="79" fillId="0" borderId="37" xfId="0" applyFont="1" applyBorder="1"/>
    <xf numFmtId="0" fontId="10" fillId="0" borderId="0" xfId="0" applyFont="1"/>
    <xf numFmtId="0" fontId="10" fillId="0" borderId="36" xfId="0" applyFont="1" applyBorder="1"/>
    <xf numFmtId="0" fontId="46" fillId="0" borderId="0" xfId="0" applyFont="1" applyAlignment="1">
      <alignment vertical="top"/>
    </xf>
    <xf numFmtId="0" fontId="46" fillId="0" borderId="36" xfId="0" applyFont="1" applyBorder="1" applyAlignment="1">
      <alignment vertical="top"/>
    </xf>
    <xf numFmtId="0" fontId="10" fillId="0" borderId="37" xfId="0" applyFont="1" applyBorder="1"/>
    <xf numFmtId="0" fontId="44" fillId="0" borderId="40" xfId="0" applyFont="1" applyBorder="1" applyAlignment="1">
      <alignment vertical="top"/>
    </xf>
    <xf numFmtId="0" fontId="44" fillId="0" borderId="0" xfId="0" applyFont="1" applyAlignment="1">
      <alignment vertical="top"/>
    </xf>
    <xf numFmtId="0" fontId="45" fillId="0" borderId="37" xfId="0" applyFont="1" applyBorder="1" applyAlignment="1">
      <alignment vertical="top"/>
    </xf>
    <xf numFmtId="0" fontId="45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0" fontId="80" fillId="0" borderId="0" xfId="0" applyFont="1"/>
    <xf numFmtId="0" fontId="43" fillId="0" borderId="0" xfId="0" applyFont="1" applyAlignment="1">
      <alignment vertical="top"/>
    </xf>
    <xf numFmtId="0" fontId="10" fillId="0" borderId="14" xfId="0" applyFont="1" applyBorder="1"/>
    <xf numFmtId="0" fontId="44" fillId="0" borderId="37" xfId="0" applyFont="1" applyBorder="1" applyAlignment="1">
      <alignment vertical="top"/>
    </xf>
    <xf numFmtId="0" fontId="10" fillId="0" borderId="0" xfId="0" applyFont="1" applyAlignment="1">
      <alignment vertical="center" wrapText="1"/>
    </xf>
    <xf numFmtId="0" fontId="10" fillId="0" borderId="37" xfId="0" applyFont="1" applyBorder="1" applyAlignment="1">
      <alignment wrapText="1"/>
    </xf>
    <xf numFmtId="0" fontId="79" fillId="0" borderId="14" xfId="0" applyFont="1" applyBorder="1"/>
    <xf numFmtId="0" fontId="10" fillId="0" borderId="0" xfId="0" applyFont="1" applyAlignment="1">
      <alignment wrapText="1"/>
    </xf>
    <xf numFmtId="0" fontId="10" fillId="0" borderId="35" xfId="0" applyFont="1" applyBorder="1"/>
    <xf numFmtId="0" fontId="10" fillId="0" borderId="34" xfId="0" applyFont="1" applyBorder="1"/>
    <xf numFmtId="0" fontId="10" fillId="0" borderId="2" xfId="0" applyFont="1" applyBorder="1"/>
    <xf numFmtId="0" fontId="83" fillId="0" borderId="2" xfId="0" applyFont="1" applyBorder="1"/>
    <xf numFmtId="0" fontId="83" fillId="0" borderId="10" xfId="0" applyFont="1" applyBorder="1"/>
    <xf numFmtId="0" fontId="8" fillId="0" borderId="70" xfId="0" applyFont="1" applyBorder="1" applyAlignment="1">
      <alignment horizontal="left" vertical="center"/>
    </xf>
    <xf numFmtId="0" fontId="33" fillId="15" borderId="68" xfId="0" applyFont="1" applyFill="1" applyBorder="1" applyAlignment="1">
      <alignment vertical="center"/>
    </xf>
    <xf numFmtId="0" fontId="11" fillId="26" borderId="68" xfId="0" applyFont="1" applyFill="1" applyBorder="1" applyAlignment="1">
      <alignment vertical="center" wrapText="1"/>
    </xf>
    <xf numFmtId="0" fontId="33" fillId="15" borderId="70" xfId="0" applyFont="1" applyFill="1" applyBorder="1" applyAlignment="1">
      <alignment vertical="center"/>
    </xf>
    <xf numFmtId="0" fontId="33" fillId="15" borderId="70" xfId="0" applyFont="1" applyFill="1" applyBorder="1" applyAlignment="1">
      <alignment vertical="center" wrapText="1"/>
    </xf>
    <xf numFmtId="0" fontId="33" fillId="28" borderId="70" xfId="0" applyFont="1" applyFill="1" applyBorder="1" applyAlignment="1">
      <alignment vertical="center"/>
    </xf>
    <xf numFmtId="0" fontId="33" fillId="28" borderId="69" xfId="0" applyFont="1" applyFill="1" applyBorder="1" applyAlignment="1">
      <alignment vertical="center"/>
    </xf>
    <xf numFmtId="0" fontId="33" fillId="15" borderId="69" xfId="0" applyFont="1" applyFill="1" applyBorder="1" applyAlignment="1">
      <alignment vertical="center"/>
    </xf>
    <xf numFmtId="0" fontId="33" fillId="15" borderId="77" xfId="0" applyFont="1" applyFill="1" applyBorder="1" applyAlignment="1">
      <alignment horizontal="left" vertical="center"/>
    </xf>
    <xf numFmtId="0" fontId="33" fillId="28" borderId="77" xfId="0" applyFont="1" applyFill="1" applyBorder="1" applyAlignment="1">
      <alignment vertical="center"/>
    </xf>
    <xf numFmtId="0" fontId="75" fillId="0" borderId="60" xfId="0" applyFont="1" applyBorder="1" applyAlignment="1">
      <alignment horizontal="center"/>
    </xf>
    <xf numFmtId="0" fontId="55" fillId="0" borderId="6" xfId="0" applyFont="1" applyBorder="1" applyAlignment="1">
      <alignment horizontal="right"/>
    </xf>
    <xf numFmtId="0" fontId="33" fillId="27" borderId="70" xfId="0" applyFont="1" applyFill="1" applyBorder="1" applyAlignment="1">
      <alignment vertical="center" wrapText="1"/>
    </xf>
    <xf numFmtId="0" fontId="85" fillId="0" borderId="0" xfId="0" applyFont="1"/>
    <xf numFmtId="0" fontId="0" fillId="30" borderId="1" xfId="0" applyFill="1" applyBorder="1"/>
    <xf numFmtId="0" fontId="0" fillId="30" borderId="1" xfId="0" applyFill="1" applyBorder="1" applyAlignment="1">
      <alignment horizontal="center" vertical="center"/>
    </xf>
    <xf numFmtId="166" fontId="25" fillId="0" borderId="89" xfId="0" applyNumberFormat="1" applyFont="1" applyBorder="1" applyAlignment="1">
      <alignment horizontal="left"/>
    </xf>
    <xf numFmtId="14" fontId="25" fillId="0" borderId="88" xfId="0" applyNumberFormat="1" applyFont="1" applyBorder="1" applyAlignment="1">
      <alignment horizontal="left"/>
    </xf>
    <xf numFmtId="22" fontId="4" fillId="31" borderId="91" xfId="0" applyNumberFormat="1" applyFont="1" applyFill="1" applyBorder="1" applyAlignment="1">
      <alignment horizontal="right" wrapText="1"/>
    </xf>
    <xf numFmtId="0" fontId="4" fillId="31" borderId="91" xfId="0" applyFont="1" applyFill="1" applyBorder="1" applyAlignment="1">
      <alignment wrapText="1"/>
    </xf>
    <xf numFmtId="0" fontId="4" fillId="31" borderId="91" xfId="0" applyFont="1" applyFill="1" applyBorder="1" applyAlignment="1">
      <alignment horizontal="right" wrapText="1"/>
    </xf>
    <xf numFmtId="14" fontId="4" fillId="31" borderId="91" xfId="0" applyNumberFormat="1" applyFont="1" applyFill="1" applyBorder="1" applyAlignment="1">
      <alignment horizontal="right" wrapText="1"/>
    </xf>
    <xf numFmtId="8" fontId="4" fillId="31" borderId="91" xfId="0" applyNumberFormat="1" applyFont="1" applyFill="1" applyBorder="1" applyAlignment="1">
      <alignment wrapText="1"/>
    </xf>
    <xf numFmtId="4" fontId="4" fillId="31" borderId="91" xfId="0" applyNumberFormat="1" applyFont="1" applyFill="1" applyBorder="1" applyAlignment="1">
      <alignment horizontal="right" wrapText="1"/>
    </xf>
    <xf numFmtId="1" fontId="4" fillId="31" borderId="91" xfId="0" applyNumberFormat="1" applyFont="1" applyFill="1" applyBorder="1" applyAlignment="1">
      <alignment horizontal="right" wrapText="1"/>
    </xf>
    <xf numFmtId="8" fontId="68" fillId="31" borderId="91" xfId="0" applyNumberFormat="1" applyFont="1" applyFill="1" applyBorder="1" applyAlignment="1">
      <alignment wrapText="1"/>
    </xf>
    <xf numFmtId="0" fontId="0" fillId="0" borderId="96" xfId="0" applyBorder="1"/>
    <xf numFmtId="0" fontId="0" fillId="0" borderId="16" xfId="0" applyBorder="1"/>
    <xf numFmtId="0" fontId="0" fillId="0" borderId="16" xfId="0" applyBorder="1" applyAlignment="1">
      <alignment wrapText="1"/>
    </xf>
    <xf numFmtId="0" fontId="0" fillId="0" borderId="97" xfId="0" applyBorder="1"/>
    <xf numFmtId="0" fontId="55" fillId="0" borderId="0" xfId="0" applyFont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166" fontId="55" fillId="0" borderId="0" xfId="0" applyNumberFormat="1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2" fontId="25" fillId="8" borderId="52" xfId="8" applyNumberFormat="1" applyFont="1" applyFill="1" applyBorder="1" applyAlignment="1">
      <alignment horizontal="left"/>
    </xf>
    <xf numFmtId="0" fontId="25" fillId="0" borderId="88" xfId="0" applyFont="1" applyBorder="1" applyAlignment="1">
      <alignment horizontal="left"/>
    </xf>
    <xf numFmtId="1" fontId="25" fillId="0" borderId="50" xfId="0" applyNumberFormat="1" applyFont="1" applyBorder="1" applyAlignment="1">
      <alignment horizontal="left"/>
    </xf>
    <xf numFmtId="166" fontId="25" fillId="0" borderId="50" xfId="0" applyNumberFormat="1" applyFont="1" applyBorder="1" applyAlignment="1">
      <alignment horizontal="right"/>
    </xf>
    <xf numFmtId="172" fontId="25" fillId="0" borderId="52" xfId="0" applyNumberFormat="1" applyFont="1" applyBorder="1" applyAlignment="1">
      <alignment horizontal="right"/>
    </xf>
    <xf numFmtId="173" fontId="25" fillId="0" borderId="53" xfId="0" applyNumberFormat="1" applyFont="1" applyBorder="1" applyAlignment="1">
      <alignment horizontal="right"/>
    </xf>
    <xf numFmtId="1" fontId="23" fillId="0" borderId="52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right" wrapText="1"/>
    </xf>
    <xf numFmtId="14" fontId="0" fillId="0" borderId="1" xfId="8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90" fillId="0" borderId="52" xfId="8" applyFont="1" applyBorder="1"/>
    <xf numFmtId="1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wrapText="1"/>
    </xf>
    <xf numFmtId="0" fontId="55" fillId="4" borderId="87" xfId="0" applyFont="1" applyFill="1" applyBorder="1"/>
    <xf numFmtId="0" fontId="0" fillId="0" borderId="87" xfId="0" applyBorder="1"/>
    <xf numFmtId="0" fontId="54" fillId="0" borderId="84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86" fillId="0" borderId="85" xfId="0" applyFont="1" applyBorder="1" applyAlignment="1">
      <alignment horizontal="center"/>
    </xf>
    <xf numFmtId="164" fontId="0" fillId="0" borderId="1" xfId="8" applyFont="1" applyFill="1" applyBorder="1"/>
    <xf numFmtId="0" fontId="34" fillId="10" borderId="70" xfId="0" applyFont="1" applyFill="1" applyBorder="1" applyAlignment="1">
      <alignment horizontal="left" vertical="center"/>
    </xf>
    <xf numFmtId="1" fontId="34" fillId="10" borderId="77" xfId="0" applyNumberFormat="1" applyFont="1" applyFill="1" applyBorder="1" applyAlignment="1">
      <alignment horizontal="left" vertical="center"/>
    </xf>
    <xf numFmtId="0" fontId="3" fillId="0" borderId="52" xfId="3" applyNumberFormat="1" applyBorder="1" applyAlignment="1">
      <alignment horizontal="left"/>
    </xf>
    <xf numFmtId="0" fontId="0" fillId="0" borderId="87" xfId="0" applyBorder="1" applyAlignment="1">
      <alignment horizontal="center"/>
    </xf>
    <xf numFmtId="0" fontId="0" fillId="0" borderId="6" xfId="0" applyBorder="1" applyAlignment="1">
      <alignment horizontal="center"/>
    </xf>
    <xf numFmtId="0" fontId="24" fillId="0" borderId="87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94" xfId="0" applyFont="1" applyBorder="1" applyAlignment="1">
      <alignment horizontal="left"/>
    </xf>
    <xf numFmtId="0" fontId="24" fillId="0" borderId="95" xfId="0" applyFont="1" applyBorder="1" applyAlignment="1">
      <alignment horizontal="left"/>
    </xf>
    <xf numFmtId="0" fontId="0" fillId="4" borderId="2" xfId="0" applyFill="1" applyBorder="1" applyAlignment="1">
      <alignment horizontal="center" wrapText="1"/>
    </xf>
    <xf numFmtId="0" fontId="24" fillId="0" borderId="92" xfId="0" applyFont="1" applyBorder="1" applyAlignment="1">
      <alignment horizontal="left"/>
    </xf>
    <xf numFmtId="0" fontId="24" fillId="0" borderId="93" xfId="0" applyFont="1" applyBorder="1" applyAlignment="1">
      <alignment horizontal="left"/>
    </xf>
    <xf numFmtId="0" fontId="24" fillId="0" borderId="94" xfId="0" applyFont="1" applyBorder="1" applyAlignment="1">
      <alignment horizontal="left" vertical="center" wrapText="1"/>
    </xf>
    <xf numFmtId="0" fontId="24" fillId="0" borderId="95" xfId="0" applyFont="1" applyBorder="1" applyAlignment="1">
      <alignment horizontal="left" vertical="center" wrapText="1"/>
    </xf>
    <xf numFmtId="0" fontId="24" fillId="0" borderId="92" xfId="0" applyFont="1" applyBorder="1" applyAlignment="1">
      <alignment horizontal="left" wrapText="1"/>
    </xf>
    <xf numFmtId="0" fontId="24" fillId="0" borderId="93" xfId="0" applyFont="1" applyBorder="1" applyAlignment="1">
      <alignment horizontal="left" wrapText="1"/>
    </xf>
    <xf numFmtId="0" fontId="24" fillId="0" borderId="87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4" fillId="0" borderId="94" xfId="0" applyFont="1" applyBorder="1" applyAlignment="1">
      <alignment horizontal="left" wrapText="1"/>
    </xf>
    <xf numFmtId="0" fontId="24" fillId="0" borderId="95" xfId="0" applyFont="1" applyBorder="1" applyAlignment="1">
      <alignment horizontal="left" wrapText="1"/>
    </xf>
    <xf numFmtId="0" fontId="55" fillId="0" borderId="87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49" xfId="0" applyFont="1" applyBorder="1" applyAlignment="1">
      <alignment horizontal="left"/>
    </xf>
    <xf numFmtId="0" fontId="55" fillId="0" borderId="100" xfId="0" applyFont="1" applyBorder="1" applyAlignment="1">
      <alignment horizontal="left"/>
    </xf>
    <xf numFmtId="0" fontId="55" fillId="0" borderId="51" xfId="0" applyFont="1" applyBorder="1" applyAlignment="1">
      <alignment horizontal="left"/>
    </xf>
    <xf numFmtId="0" fontId="55" fillId="0" borderId="1" xfId="0" applyFont="1" applyBorder="1" applyAlignment="1">
      <alignment horizontal="left"/>
    </xf>
    <xf numFmtId="0" fontId="55" fillId="0" borderId="94" xfId="0" applyFont="1" applyBorder="1" applyAlignment="1">
      <alignment horizontal="left"/>
    </xf>
    <xf numFmtId="0" fontId="55" fillId="0" borderId="95" xfId="0" applyFont="1" applyBorder="1" applyAlignment="1">
      <alignment horizontal="left"/>
    </xf>
    <xf numFmtId="0" fontId="55" fillId="0" borderId="99" xfId="0" applyFont="1" applyBorder="1" applyAlignment="1">
      <alignment horizontal="left"/>
    </xf>
    <xf numFmtId="0" fontId="55" fillId="0" borderId="10" xfId="0" applyFont="1" applyBorder="1" applyAlignment="1">
      <alignment horizontal="left"/>
    </xf>
    <xf numFmtId="0" fontId="55" fillId="0" borderId="98" xfId="0" applyFont="1" applyBorder="1" applyAlignment="1">
      <alignment horizontal="left"/>
    </xf>
    <xf numFmtId="0" fontId="55" fillId="0" borderId="8" xfId="0" applyFont="1" applyBorder="1" applyAlignment="1">
      <alignment horizontal="left"/>
    </xf>
    <xf numFmtId="0" fontId="55" fillId="0" borderId="92" xfId="0" applyFont="1" applyBorder="1" applyAlignment="1">
      <alignment horizontal="left"/>
    </xf>
    <xf numFmtId="0" fontId="55" fillId="0" borderId="93" xfId="0" applyFont="1" applyBorder="1" applyAlignment="1">
      <alignment horizontal="left"/>
    </xf>
    <xf numFmtId="0" fontId="55" fillId="0" borderId="87" xfId="0" applyFont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87" xfId="0" applyFont="1" applyFill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0" fillId="0" borderId="8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55" fillId="0" borderId="52" xfId="0" applyFont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6" fillId="0" borderId="58" xfId="0" applyFont="1" applyBorder="1" applyAlignment="1">
      <alignment horizontal="center" vertical="center"/>
    </xf>
    <xf numFmtId="0" fontId="76" fillId="0" borderId="60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8" fillId="0" borderId="61" xfId="0" applyFont="1" applyBorder="1" applyAlignment="1">
      <alignment horizontal="center" vertical="center"/>
    </xf>
    <xf numFmtId="0" fontId="78" fillId="0" borderId="15" xfId="0" applyFont="1" applyBorder="1" applyAlignment="1">
      <alignment horizontal="center" vertical="center"/>
    </xf>
    <xf numFmtId="0" fontId="78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left" vertical="center"/>
    </xf>
    <xf numFmtId="0" fontId="24" fillId="0" borderId="86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8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33" fillId="13" borderId="70" xfId="0" applyFont="1" applyFill="1" applyBorder="1" applyAlignment="1">
      <alignment vertical="center"/>
    </xf>
    <xf numFmtId="0" fontId="34" fillId="20" borderId="70" xfId="0" applyFont="1" applyFill="1" applyBorder="1" applyAlignment="1">
      <alignment horizontal="left" vertical="center"/>
    </xf>
    <xf numFmtId="0" fontId="34" fillId="8" borderId="70" xfId="0" applyFont="1" applyFill="1" applyBorder="1" applyAlignment="1">
      <alignment horizontal="left" vertical="center"/>
    </xf>
    <xf numFmtId="0" fontId="79" fillId="8" borderId="70" xfId="0" applyFont="1" applyFill="1" applyBorder="1" applyAlignment="1">
      <alignment horizontal="left" vertical="center"/>
    </xf>
    <xf numFmtId="0" fontId="34" fillId="24" borderId="78" xfId="0" applyFont="1" applyFill="1" applyBorder="1" applyAlignment="1">
      <alignment horizontal="left" vertical="center"/>
    </xf>
    <xf numFmtId="0" fontId="34" fillId="24" borderId="79" xfId="0" applyFont="1" applyFill="1" applyBorder="1" applyAlignment="1">
      <alignment horizontal="left" vertical="center"/>
    </xf>
    <xf numFmtId="0" fontId="34" fillId="24" borderId="69" xfId="0" applyFont="1" applyFill="1" applyBorder="1" applyAlignment="1">
      <alignment horizontal="left" vertical="center"/>
    </xf>
    <xf numFmtId="0" fontId="33" fillId="13" borderId="70" xfId="0" applyFont="1" applyFill="1" applyBorder="1" applyAlignment="1">
      <alignment vertical="center" wrapText="1"/>
    </xf>
    <xf numFmtId="0" fontId="34" fillId="0" borderId="70" xfId="0" applyFont="1" applyBorder="1" applyAlignment="1">
      <alignment horizontal="left" vertical="center"/>
    </xf>
    <xf numFmtId="0" fontId="34" fillId="20" borderId="70" xfId="0" applyFont="1" applyFill="1" applyBorder="1" applyAlignment="1">
      <alignment horizontal="left" vertical="center" wrapText="1"/>
    </xf>
    <xf numFmtId="0" fontId="34" fillId="21" borderId="70" xfId="0" applyFont="1" applyFill="1" applyBorder="1" applyAlignment="1">
      <alignment horizontal="left" vertical="center"/>
    </xf>
    <xf numFmtId="0" fontId="80" fillId="0" borderId="70" xfId="0" applyFont="1" applyBorder="1" applyAlignment="1">
      <alignment horizontal="left" vertical="center"/>
    </xf>
    <xf numFmtId="0" fontId="8" fillId="8" borderId="70" xfId="0" applyFont="1" applyFill="1" applyBorder="1" applyAlignment="1">
      <alignment horizontal="left" vertical="center" wrapText="1"/>
    </xf>
    <xf numFmtId="0" fontId="33" fillId="13" borderId="70" xfId="0" applyFont="1" applyFill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/>
    </xf>
    <xf numFmtId="0" fontId="34" fillId="0" borderId="77" xfId="0" applyFont="1" applyBorder="1" applyAlignment="1">
      <alignment horizontal="left" vertical="center"/>
    </xf>
    <xf numFmtId="0" fontId="33" fillId="19" borderId="71" xfId="0" applyFont="1" applyFill="1" applyBorder="1" applyAlignment="1">
      <alignment horizontal="center" vertical="center"/>
    </xf>
    <xf numFmtId="0" fontId="33" fillId="19" borderId="72" xfId="0" applyFont="1" applyFill="1" applyBorder="1" applyAlignment="1">
      <alignment horizontal="center" vertical="center"/>
    </xf>
    <xf numFmtId="0" fontId="33" fillId="19" borderId="73" xfId="0" applyFont="1" applyFill="1" applyBorder="1" applyAlignment="1">
      <alignment horizontal="center" vertical="center"/>
    </xf>
    <xf numFmtId="0" fontId="33" fillId="13" borderId="74" xfId="0" applyFont="1" applyFill="1" applyBorder="1" applyAlignment="1">
      <alignment horizontal="left" vertical="center" wrapText="1"/>
    </xf>
    <xf numFmtId="0" fontId="33" fillId="13" borderId="75" xfId="0" applyFont="1" applyFill="1" applyBorder="1" applyAlignment="1">
      <alignment horizontal="left" vertical="center" wrapText="1"/>
    </xf>
    <xf numFmtId="0" fontId="34" fillId="0" borderId="74" xfId="0" applyFont="1" applyBorder="1" applyAlignment="1">
      <alignment horizontal="left" vertical="center"/>
    </xf>
    <xf numFmtId="0" fontId="34" fillId="0" borderId="76" xfId="0" applyFont="1" applyBorder="1" applyAlignment="1">
      <alignment horizontal="left" vertical="center"/>
    </xf>
    <xf numFmtId="0" fontId="34" fillId="0" borderId="75" xfId="0" applyFont="1" applyBorder="1" applyAlignment="1">
      <alignment horizontal="left" vertical="center"/>
    </xf>
    <xf numFmtId="0" fontId="33" fillId="13" borderId="68" xfId="0" applyFont="1" applyFill="1" applyBorder="1" applyAlignment="1">
      <alignment vertical="center"/>
    </xf>
    <xf numFmtId="0" fontId="34" fillId="0" borderId="68" xfId="0" applyFont="1" applyBorder="1" applyAlignment="1">
      <alignment horizontal="left" vertical="center"/>
    </xf>
    <xf numFmtId="0" fontId="80" fillId="0" borderId="68" xfId="0" applyFont="1" applyBorder="1" applyAlignment="1">
      <alignment horizontal="left" vertical="center"/>
    </xf>
    <xf numFmtId="0" fontId="34" fillId="21" borderId="70" xfId="0" applyFont="1" applyFill="1" applyBorder="1" applyAlignment="1">
      <alignment horizontal="left" vertical="center" wrapText="1"/>
    </xf>
    <xf numFmtId="0" fontId="33" fillId="13" borderId="78" xfId="0" applyFont="1" applyFill="1" applyBorder="1" applyAlignment="1">
      <alignment horizontal="left" vertical="center" wrapText="1"/>
    </xf>
    <xf numFmtId="0" fontId="33" fillId="13" borderId="69" xfId="0" applyFont="1" applyFill="1" applyBorder="1" applyAlignment="1">
      <alignment horizontal="left" vertical="center" wrapText="1"/>
    </xf>
    <xf numFmtId="0" fontId="34" fillId="23" borderId="78" xfId="0" applyFont="1" applyFill="1" applyBorder="1" applyAlignment="1">
      <alignment horizontal="left" vertical="center" wrapText="1"/>
    </xf>
    <xf numFmtId="0" fontId="34" fillId="23" borderId="79" xfId="0" applyFont="1" applyFill="1" applyBorder="1" applyAlignment="1">
      <alignment horizontal="left" vertical="center" wrapText="1"/>
    </xf>
    <xf numFmtId="0" fontId="34" fillId="23" borderId="69" xfId="0" applyFont="1" applyFill="1" applyBorder="1" applyAlignment="1">
      <alignment horizontal="left" vertical="center" wrapText="1"/>
    </xf>
    <xf numFmtId="0" fontId="34" fillId="22" borderId="70" xfId="0" applyFont="1" applyFill="1" applyBorder="1" applyAlignment="1">
      <alignment horizontal="left" vertical="center"/>
    </xf>
    <xf numFmtId="14" fontId="34" fillId="21" borderId="78" xfId="0" applyNumberFormat="1" applyFont="1" applyFill="1" applyBorder="1" applyAlignment="1">
      <alignment horizontal="left" vertical="center" wrapText="1"/>
    </xf>
    <xf numFmtId="14" fontId="34" fillId="21" borderId="79" xfId="0" applyNumberFormat="1" applyFont="1" applyFill="1" applyBorder="1" applyAlignment="1">
      <alignment horizontal="left" vertical="center" wrapText="1"/>
    </xf>
    <xf numFmtId="14" fontId="34" fillId="21" borderId="69" xfId="0" applyNumberFormat="1" applyFont="1" applyFill="1" applyBorder="1" applyAlignment="1">
      <alignment horizontal="left" vertical="center" wrapText="1"/>
    </xf>
    <xf numFmtId="0" fontId="33" fillId="19" borderId="70" xfId="0" applyFont="1" applyFill="1" applyBorder="1" applyAlignment="1">
      <alignment horizontal="left" vertical="center" wrapText="1"/>
    </xf>
    <xf numFmtId="0" fontId="34" fillId="0" borderId="70" xfId="0" applyFont="1" applyBorder="1" applyAlignment="1">
      <alignment horizontal="left" vertical="center" wrapText="1"/>
    </xf>
    <xf numFmtId="0" fontId="33" fillId="13" borderId="70" xfId="0" applyFont="1" applyFill="1" applyBorder="1" applyAlignment="1">
      <alignment horizontal="center" vertical="center"/>
    </xf>
    <xf numFmtId="1" fontId="34" fillId="0" borderId="70" xfId="0" applyNumberFormat="1" applyFont="1" applyBorder="1" applyAlignment="1">
      <alignment horizontal="left" vertical="center"/>
    </xf>
    <xf numFmtId="14" fontId="34" fillId="0" borderId="70" xfId="0" applyNumberFormat="1" applyFont="1" applyBorder="1" applyAlignment="1">
      <alignment horizontal="left" vertical="center" wrapText="1"/>
    </xf>
    <xf numFmtId="14" fontId="34" fillId="0" borderId="70" xfId="0" applyNumberFormat="1" applyFont="1" applyBorder="1" applyAlignment="1">
      <alignment horizontal="left" vertical="center"/>
    </xf>
    <xf numFmtId="0" fontId="10" fillId="17" borderId="71" xfId="0" applyFont="1" applyFill="1" applyBorder="1" applyAlignment="1">
      <alignment horizontal="center" vertical="center"/>
    </xf>
    <xf numFmtId="0" fontId="10" fillId="17" borderId="72" xfId="0" applyFont="1" applyFill="1" applyBorder="1" applyAlignment="1">
      <alignment horizontal="center" vertical="center"/>
    </xf>
    <xf numFmtId="0" fontId="10" fillId="17" borderId="73" xfId="0" applyFont="1" applyFill="1" applyBorder="1" applyAlignment="1">
      <alignment horizontal="center" vertical="center"/>
    </xf>
    <xf numFmtId="0" fontId="34" fillId="20" borderId="78" xfId="0" applyFont="1" applyFill="1" applyBorder="1" applyAlignment="1">
      <alignment horizontal="center" vertical="center" wrapText="1"/>
    </xf>
    <xf numFmtId="0" fontId="34" fillId="20" borderId="69" xfId="0" applyFont="1" applyFill="1" applyBorder="1" applyAlignment="1">
      <alignment horizontal="center" vertical="center" wrapText="1"/>
    </xf>
    <xf numFmtId="0" fontId="79" fillId="8" borderId="78" xfId="0" applyFont="1" applyFill="1" applyBorder="1" applyAlignment="1">
      <alignment horizontal="left" vertical="center"/>
    </xf>
    <xf numFmtId="0" fontId="79" fillId="8" borderId="69" xfId="0" applyFont="1" applyFill="1" applyBorder="1" applyAlignment="1">
      <alignment horizontal="left" vertical="center"/>
    </xf>
    <xf numFmtId="0" fontId="34" fillId="0" borderId="78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12" fillId="0" borderId="78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4" fillId="8" borderId="79" xfId="0" applyFont="1" applyFill="1" applyBorder="1" applyAlignment="1">
      <alignment horizontal="left" vertical="center"/>
    </xf>
    <xf numFmtId="0" fontId="34" fillId="8" borderId="69" xfId="0" applyFont="1" applyFill="1" applyBorder="1" applyAlignment="1">
      <alignment horizontal="left" vertical="center"/>
    </xf>
    <xf numFmtId="0" fontId="33" fillId="13" borderId="78" xfId="0" applyFont="1" applyFill="1" applyBorder="1" applyAlignment="1">
      <alignment horizontal="left" vertical="center"/>
    </xf>
    <xf numFmtId="0" fontId="33" fillId="13" borderId="69" xfId="0" applyFont="1" applyFill="1" applyBorder="1" applyAlignment="1">
      <alignment horizontal="left" vertical="center"/>
    </xf>
    <xf numFmtId="0" fontId="34" fillId="8" borderId="74" xfId="0" applyFont="1" applyFill="1" applyBorder="1" applyAlignment="1">
      <alignment horizontal="left" vertical="center"/>
    </xf>
    <xf numFmtId="0" fontId="34" fillId="8" borderId="76" xfId="0" applyFont="1" applyFill="1" applyBorder="1" applyAlignment="1">
      <alignment horizontal="left" vertical="center"/>
    </xf>
    <xf numFmtId="0" fontId="34" fillId="8" borderId="75" xfId="0" applyFont="1" applyFill="1" applyBorder="1" applyAlignment="1">
      <alignment horizontal="left" vertical="center"/>
    </xf>
    <xf numFmtId="0" fontId="33" fillId="13" borderId="68" xfId="0" applyFont="1" applyFill="1" applyBorder="1" applyAlignment="1">
      <alignment horizontal="left" vertical="center"/>
    </xf>
    <xf numFmtId="1" fontId="12" fillId="0" borderId="77" xfId="0" applyNumberFormat="1" applyFont="1" applyBorder="1" applyAlignment="1">
      <alignment horizontal="left" vertical="center"/>
    </xf>
    <xf numFmtId="0" fontId="33" fillId="13" borderId="77" xfId="0" applyFont="1" applyFill="1" applyBorder="1" applyAlignment="1">
      <alignment vertical="center" wrapText="1"/>
    </xf>
    <xf numFmtId="1" fontId="12" fillId="0" borderId="63" xfId="0" applyNumberFormat="1" applyFont="1" applyBorder="1" applyAlignment="1">
      <alignment horizontal="left" vertical="center"/>
    </xf>
    <xf numFmtId="1" fontId="12" fillId="0" borderId="64" xfId="0" applyNumberFormat="1" applyFont="1" applyBorder="1" applyAlignment="1">
      <alignment horizontal="left" vertical="center"/>
    </xf>
    <xf numFmtId="1" fontId="12" fillId="0" borderId="65" xfId="0" applyNumberFormat="1" applyFont="1" applyBorder="1" applyAlignment="1">
      <alignment horizontal="left" vertical="center"/>
    </xf>
    <xf numFmtId="0" fontId="34" fillId="20" borderId="78" xfId="0" applyFont="1" applyFill="1" applyBorder="1" applyAlignment="1">
      <alignment horizontal="left" vertical="center" wrapText="1"/>
    </xf>
    <xf numFmtId="0" fontId="34" fillId="20" borderId="79" xfId="0" applyFont="1" applyFill="1" applyBorder="1" applyAlignment="1">
      <alignment horizontal="left" vertical="center" wrapText="1"/>
    </xf>
    <xf numFmtId="0" fontId="34" fillId="20" borderId="69" xfId="0" applyFont="1" applyFill="1" applyBorder="1" applyAlignment="1">
      <alignment horizontal="left" vertical="center" wrapText="1"/>
    </xf>
    <xf numFmtId="0" fontId="33" fillId="19" borderId="70" xfId="0" applyFont="1" applyFill="1" applyBorder="1" applyAlignment="1">
      <alignment vertical="center" wrapText="1"/>
    </xf>
    <xf numFmtId="2" fontId="34" fillId="21" borderId="70" xfId="0" applyNumberFormat="1" applyFont="1" applyFill="1" applyBorder="1" applyAlignment="1">
      <alignment horizontal="left" vertical="center" wrapText="1"/>
    </xf>
    <xf numFmtId="0" fontId="80" fillId="0" borderId="70" xfId="0" applyFont="1" applyBorder="1"/>
    <xf numFmtId="0" fontId="34" fillId="23" borderId="78" xfId="0" applyFont="1" applyFill="1" applyBorder="1" applyAlignment="1">
      <alignment horizontal="left" vertical="center"/>
    </xf>
    <xf numFmtId="0" fontId="34" fillId="23" borderId="69" xfId="0" applyFont="1" applyFill="1" applyBorder="1" applyAlignment="1">
      <alignment horizontal="left" vertical="center"/>
    </xf>
    <xf numFmtId="49" fontId="10" fillId="19" borderId="71" xfId="0" applyNumberFormat="1" applyFont="1" applyFill="1" applyBorder="1" applyAlignment="1">
      <alignment horizontal="center" vertical="center" wrapText="1"/>
    </xf>
    <xf numFmtId="49" fontId="10" fillId="19" borderId="72" xfId="0" applyNumberFormat="1" applyFont="1" applyFill="1" applyBorder="1" applyAlignment="1">
      <alignment horizontal="center" vertical="center" wrapText="1"/>
    </xf>
    <xf numFmtId="49" fontId="10" fillId="19" borderId="73" xfId="0" applyNumberFormat="1" applyFont="1" applyFill="1" applyBorder="1" applyAlignment="1">
      <alignment horizontal="center" vertical="center" wrapText="1"/>
    </xf>
    <xf numFmtId="0" fontId="33" fillId="13" borderId="68" xfId="0" applyFont="1" applyFill="1" applyBorder="1" applyAlignment="1">
      <alignment vertical="center" wrapText="1"/>
    </xf>
    <xf numFmtId="0" fontId="34" fillId="21" borderId="68" xfId="0" applyFont="1" applyFill="1" applyBorder="1" applyAlignment="1">
      <alignment horizontal="left" vertical="center"/>
    </xf>
    <xf numFmtId="0" fontId="33" fillId="13" borderId="74" xfId="0" applyFont="1" applyFill="1" applyBorder="1" applyAlignment="1">
      <alignment horizontal="left" vertical="center"/>
    </xf>
    <xf numFmtId="0" fontId="33" fillId="13" borderId="76" xfId="0" applyFont="1" applyFill="1" applyBorder="1" applyAlignment="1">
      <alignment horizontal="left" vertical="center"/>
    </xf>
    <xf numFmtId="0" fontId="33" fillId="13" borderId="75" xfId="0" applyFont="1" applyFill="1" applyBorder="1" applyAlignment="1">
      <alignment horizontal="left" vertical="center"/>
    </xf>
    <xf numFmtId="0" fontId="33" fillId="13" borderId="78" xfId="0" applyFont="1" applyFill="1" applyBorder="1" applyAlignment="1">
      <alignment horizontal="center" vertical="center" wrapText="1"/>
    </xf>
    <xf numFmtId="0" fontId="33" fillId="13" borderId="69" xfId="0" applyFont="1" applyFill="1" applyBorder="1" applyAlignment="1">
      <alignment horizontal="center" vertical="center" wrapText="1"/>
    </xf>
    <xf numFmtId="0" fontId="34" fillId="20" borderId="68" xfId="0" applyFont="1" applyFill="1" applyBorder="1" applyAlignment="1">
      <alignment horizontal="left" vertical="center" wrapText="1"/>
    </xf>
    <xf numFmtId="49" fontId="44" fillId="19" borderId="70" xfId="0" applyNumberFormat="1" applyFont="1" applyFill="1" applyBorder="1" applyAlignment="1">
      <alignment horizontal="left" vertical="center"/>
    </xf>
    <xf numFmtId="49" fontId="10" fillId="19" borderId="70" xfId="0" applyNumberFormat="1" applyFont="1" applyFill="1" applyBorder="1" applyAlignment="1">
      <alignment horizontal="center" vertical="center" wrapText="1"/>
    </xf>
    <xf numFmtId="49" fontId="10" fillId="19" borderId="77" xfId="0" applyNumberFormat="1" applyFont="1" applyFill="1" applyBorder="1" applyAlignment="1">
      <alignment vertical="center" wrapText="1"/>
    </xf>
    <xf numFmtId="0" fontId="34" fillId="20" borderId="77" xfId="0" applyFont="1" applyFill="1" applyBorder="1" applyAlignment="1">
      <alignment horizontal="left" vertical="center" wrapText="1"/>
    </xf>
    <xf numFmtId="0" fontId="33" fillId="27" borderId="70" xfId="0" applyFont="1" applyFill="1" applyBorder="1" applyAlignment="1">
      <alignment horizontal="left" vertical="center" wrapText="1"/>
    </xf>
    <xf numFmtId="0" fontId="34" fillId="25" borderId="70" xfId="0" applyFont="1" applyFill="1" applyBorder="1" applyAlignment="1">
      <alignment horizontal="left" vertical="center" wrapText="1"/>
    </xf>
    <xf numFmtId="0" fontId="33" fillId="25" borderId="70" xfId="0" applyFont="1" applyFill="1" applyBorder="1" applyAlignment="1">
      <alignment horizontal="left" vertical="center" wrapText="1"/>
    </xf>
    <xf numFmtId="4" fontId="34" fillId="0" borderId="70" xfId="0" applyNumberFormat="1" applyFont="1" applyBorder="1" applyAlignment="1">
      <alignment horizontal="left" vertical="center"/>
    </xf>
    <xf numFmtId="0" fontId="33" fillId="13" borderId="70" xfId="0" applyFont="1" applyFill="1" applyBorder="1" applyAlignment="1">
      <alignment horizontal="left" vertical="center"/>
    </xf>
    <xf numFmtId="0" fontId="82" fillId="0" borderId="70" xfId="0" applyFont="1" applyBorder="1"/>
    <xf numFmtId="0" fontId="84" fillId="0" borderId="70" xfId="0" applyFont="1" applyBorder="1" applyAlignment="1">
      <alignment horizontal="left" vertical="center"/>
    </xf>
    <xf numFmtId="0" fontId="83" fillId="19" borderId="70" xfId="0" applyFont="1" applyFill="1" applyBorder="1" applyAlignment="1">
      <alignment horizontal="center" vertical="center"/>
    </xf>
    <xf numFmtId="0" fontId="33" fillId="19" borderId="70" xfId="0" applyFont="1" applyFill="1" applyBorder="1" applyAlignment="1">
      <alignment horizontal="center" vertical="center"/>
    </xf>
    <xf numFmtId="0" fontId="33" fillId="19" borderId="68" xfId="0" applyFont="1" applyFill="1" applyBorder="1" applyAlignment="1">
      <alignment horizontal="center" vertical="center"/>
    </xf>
    <xf numFmtId="0" fontId="33" fillId="28" borderId="70" xfId="0" applyFont="1" applyFill="1" applyBorder="1" applyAlignment="1">
      <alignment horizontal="left" vertical="center"/>
    </xf>
    <xf numFmtId="0" fontId="33" fillId="28" borderId="77" xfId="0" applyFont="1" applyFill="1" applyBorder="1" applyAlignment="1">
      <alignment horizontal="left" vertical="center"/>
    </xf>
    <xf numFmtId="0" fontId="33" fillId="15" borderId="5" xfId="0" applyFont="1" applyFill="1" applyBorder="1" applyAlignment="1">
      <alignment horizontal="left" vertical="center"/>
    </xf>
    <xf numFmtId="0" fontId="33" fillId="15" borderId="6" xfId="0" applyFont="1" applyFill="1" applyBorder="1" applyAlignment="1">
      <alignment horizontal="left" vertical="center"/>
    </xf>
    <xf numFmtId="0" fontId="82" fillId="0" borderId="70" xfId="0" applyFont="1" applyBorder="1" applyAlignment="1">
      <alignment horizontal="left" vertical="center"/>
    </xf>
    <xf numFmtId="0" fontId="82" fillId="16" borderId="70" xfId="0" applyFont="1" applyFill="1" applyBorder="1"/>
    <xf numFmtId="0" fontId="68" fillId="0" borderId="70" xfId="0" applyFont="1" applyBorder="1" applyAlignment="1">
      <alignment horizontal="left" vertical="center"/>
    </xf>
    <xf numFmtId="0" fontId="33" fillId="28" borderId="68" xfId="0" applyFont="1" applyFill="1" applyBorder="1" applyAlignment="1">
      <alignment horizontal="left" vertical="center"/>
    </xf>
    <xf numFmtId="0" fontId="33" fillId="15" borderId="70" xfId="0" applyFont="1" applyFill="1" applyBorder="1" applyAlignment="1">
      <alignment horizontal="left" vertical="center" wrapText="1"/>
    </xf>
    <xf numFmtId="0" fontId="82" fillId="16" borderId="70" xfId="0" applyFont="1" applyFill="1" applyBorder="1" applyAlignment="1">
      <alignment horizontal="left"/>
    </xf>
    <xf numFmtId="0" fontId="34" fillId="10" borderId="70" xfId="0" applyFont="1" applyFill="1" applyBorder="1" applyAlignment="1">
      <alignment horizontal="left" vertical="center"/>
    </xf>
    <xf numFmtId="0" fontId="12" fillId="10" borderId="70" xfId="0" applyFont="1" applyFill="1" applyBorder="1" applyAlignment="1">
      <alignment horizontal="left" vertical="center"/>
    </xf>
    <xf numFmtId="0" fontId="82" fillId="16" borderId="77" xfId="0" applyFont="1" applyFill="1" applyBorder="1"/>
    <xf numFmtId="4" fontId="12" fillId="0" borderId="70" xfId="0" applyNumberFormat="1" applyFont="1" applyBorder="1" applyAlignment="1">
      <alignment horizontal="left" vertical="center"/>
    </xf>
    <xf numFmtId="0" fontId="33" fillId="15" borderId="4" xfId="0" applyFont="1" applyFill="1" applyBorder="1" applyAlignment="1">
      <alignment horizontal="left" vertical="center"/>
    </xf>
    <xf numFmtId="0" fontId="33" fillId="15" borderId="68" xfId="0" applyFont="1" applyFill="1" applyBorder="1" applyAlignment="1">
      <alignment horizontal="left" vertical="center"/>
    </xf>
    <xf numFmtId="0" fontId="82" fillId="16" borderId="68" xfId="0" applyFont="1" applyFill="1" applyBorder="1"/>
    <xf numFmtId="0" fontId="33" fillId="15" borderId="70" xfId="0" applyFont="1" applyFill="1" applyBorder="1" applyAlignment="1">
      <alignment horizontal="left" vertical="center"/>
    </xf>
    <xf numFmtId="0" fontId="33" fillId="28" borderId="70" xfId="0" applyFont="1" applyFill="1" applyBorder="1" applyAlignment="1">
      <alignment horizontal="left" vertical="center" wrapText="1"/>
    </xf>
    <xf numFmtId="0" fontId="82" fillId="16" borderId="70" xfId="0" applyFont="1" applyFill="1" applyBorder="1" applyAlignment="1">
      <alignment wrapText="1"/>
    </xf>
    <xf numFmtId="14" fontId="12" fillId="0" borderId="70" xfId="0" applyNumberFormat="1" applyFont="1" applyBorder="1" applyAlignment="1">
      <alignment horizontal="left" vertical="center"/>
    </xf>
    <xf numFmtId="0" fontId="34" fillId="29" borderId="80" xfId="0" applyFont="1" applyFill="1" applyBorder="1" applyAlignment="1">
      <alignment horizontal="left" vertical="center"/>
    </xf>
    <xf numFmtId="0" fontId="34" fillId="29" borderId="3" xfId="0" applyFont="1" applyFill="1" applyBorder="1" applyAlignment="1">
      <alignment horizontal="left" vertical="center"/>
    </xf>
    <xf numFmtId="0" fontId="34" fillId="29" borderId="83" xfId="0" applyFont="1" applyFill="1" applyBorder="1" applyAlignment="1">
      <alignment horizontal="left" vertical="center"/>
    </xf>
    <xf numFmtId="0" fontId="34" fillId="15" borderId="70" xfId="0" applyFont="1" applyFill="1" applyBorder="1" applyAlignment="1">
      <alignment horizontal="left" vertical="center"/>
    </xf>
    <xf numFmtId="0" fontId="33" fillId="15" borderId="70" xfId="0" applyFont="1" applyFill="1" applyBorder="1" applyAlignment="1">
      <alignment vertical="center"/>
    </xf>
    <xf numFmtId="0" fontId="33" fillId="26" borderId="70" xfId="0" applyFont="1" applyFill="1" applyBorder="1" applyAlignment="1">
      <alignment vertical="center"/>
    </xf>
    <xf numFmtId="0" fontId="34" fillId="20" borderId="81" xfId="0" applyFont="1" applyFill="1" applyBorder="1" applyAlignment="1">
      <alignment horizontal="left" vertical="center"/>
    </xf>
    <xf numFmtId="0" fontId="34" fillId="20" borderId="82" xfId="0" applyFont="1" applyFill="1" applyBorder="1" applyAlignment="1">
      <alignment horizontal="left" vertical="center"/>
    </xf>
    <xf numFmtId="0" fontId="33" fillId="26" borderId="70" xfId="0" applyFont="1" applyFill="1" applyBorder="1" applyAlignment="1">
      <alignment vertical="center" wrapText="1"/>
    </xf>
    <xf numFmtId="0" fontId="33" fillId="15" borderId="70" xfId="0" applyFont="1" applyFill="1" applyBorder="1" applyAlignment="1">
      <alignment vertical="center" wrapText="1"/>
    </xf>
    <xf numFmtId="0" fontId="34" fillId="0" borderId="74" xfId="0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 vertical="center" wrapText="1"/>
    </xf>
    <xf numFmtId="0" fontId="33" fillId="15" borderId="68" xfId="0" applyFont="1" applyFill="1" applyBorder="1" applyAlignment="1">
      <alignment vertical="center"/>
    </xf>
    <xf numFmtId="0" fontId="34" fillId="0" borderId="74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10" fillId="13" borderId="70" xfId="0" applyFont="1" applyFill="1" applyBorder="1" applyAlignment="1">
      <alignment horizontal="left" vertical="center" wrapText="1"/>
    </xf>
    <xf numFmtId="0" fontId="33" fillId="13" borderId="70" xfId="0" applyFont="1" applyFill="1" applyBorder="1" applyAlignment="1">
      <alignment horizontal="center" vertical="center" wrapText="1"/>
    </xf>
    <xf numFmtId="0" fontId="8" fillId="0" borderId="64" xfId="0" applyFont="1" applyBorder="1" applyAlignment="1">
      <alignment horizontal="center" wrapText="1"/>
    </xf>
    <xf numFmtId="0" fontId="8" fillId="0" borderId="65" xfId="0" applyFont="1" applyBorder="1" applyAlignment="1">
      <alignment horizontal="center" wrapText="1"/>
    </xf>
    <xf numFmtId="0" fontId="13" fillId="17" borderId="5" xfId="0" applyFont="1" applyFill="1" applyBorder="1" applyAlignment="1">
      <alignment horizontal="center" vertical="center"/>
    </xf>
    <xf numFmtId="0" fontId="80" fillId="18" borderId="4" xfId="0" applyFont="1" applyFill="1" applyBorder="1" applyAlignment="1">
      <alignment horizontal="center"/>
    </xf>
    <xf numFmtId="0" fontId="80" fillId="18" borderId="6" xfId="0" applyFont="1" applyFill="1" applyBorder="1" applyAlignment="1">
      <alignment horizontal="center"/>
    </xf>
    <xf numFmtId="49" fontId="10" fillId="19" borderId="5" xfId="0" applyNumberFormat="1" applyFont="1" applyFill="1" applyBorder="1" applyAlignment="1">
      <alignment vertical="center"/>
    </xf>
    <xf numFmtId="49" fontId="10" fillId="19" borderId="4" xfId="0" applyNumberFormat="1" applyFont="1" applyFill="1" applyBorder="1" applyAlignment="1">
      <alignment vertical="center"/>
    </xf>
    <xf numFmtId="49" fontId="10" fillId="19" borderId="6" xfId="0" applyNumberFormat="1" applyFont="1" applyFill="1" applyBorder="1" applyAlignment="1">
      <alignment vertical="center"/>
    </xf>
    <xf numFmtId="49" fontId="10" fillId="19" borderId="68" xfId="0" applyNumberFormat="1" applyFont="1" applyFill="1" applyBorder="1" applyAlignment="1">
      <alignment vertical="center"/>
    </xf>
    <xf numFmtId="0" fontId="10" fillId="13" borderId="5" xfId="0" applyFont="1" applyFill="1" applyBorder="1" applyAlignment="1">
      <alignment vertical="center"/>
    </xf>
    <xf numFmtId="0" fontId="80" fillId="0" borderId="6" xfId="0" applyFont="1" applyBorder="1"/>
    <xf numFmtId="49" fontId="34" fillId="0" borderId="69" xfId="0" applyNumberFormat="1" applyFont="1" applyBorder="1" applyAlignment="1">
      <alignment vertical="center"/>
    </xf>
    <xf numFmtId="0" fontId="12" fillId="0" borderId="70" xfId="0" applyFont="1" applyBorder="1"/>
    <xf numFmtId="0" fontId="41" fillId="9" borderId="2" xfId="0" applyFont="1" applyFill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167" fontId="25" fillId="3" borderId="5" xfId="0" applyNumberFormat="1" applyFont="1" applyFill="1" applyBorder="1" applyAlignment="1">
      <alignment horizontal="center"/>
    </xf>
    <xf numFmtId="167" fontId="25" fillId="3" borderId="4" xfId="0" applyNumberFormat="1" applyFont="1" applyFill="1" applyBorder="1" applyAlignment="1">
      <alignment horizontal="center"/>
    </xf>
    <xf numFmtId="167" fontId="25" fillId="3" borderId="6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9" fontId="23" fillId="8" borderId="1" xfId="2" applyFont="1" applyFill="1" applyBorder="1" applyAlignment="1">
      <alignment horizontal="center"/>
    </xf>
    <xf numFmtId="164" fontId="30" fillId="0" borderId="1" xfId="8" applyFont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1" fontId="25" fillId="2" borderId="5" xfId="0" applyNumberFormat="1" applyFont="1" applyFill="1" applyBorder="1" applyAlignment="1">
      <alignment horizontal="center"/>
    </xf>
    <xf numFmtId="1" fontId="25" fillId="2" borderId="4" xfId="0" applyNumberFormat="1" applyFont="1" applyFill="1" applyBorder="1" applyAlignment="1">
      <alignment horizontal="center"/>
    </xf>
    <xf numFmtId="1" fontId="25" fillId="2" borderId="6" xfId="0" applyNumberFormat="1" applyFont="1" applyFill="1" applyBorder="1" applyAlignment="1">
      <alignment horizontal="center"/>
    </xf>
    <xf numFmtId="0" fontId="28" fillId="10" borderId="5" xfId="6" applyFont="1" applyFill="1" applyBorder="1" applyAlignment="1">
      <alignment horizontal="center"/>
    </xf>
    <xf numFmtId="0" fontId="28" fillId="10" borderId="4" xfId="6" applyFont="1" applyFill="1" applyBorder="1" applyAlignment="1">
      <alignment horizontal="center"/>
    </xf>
    <xf numFmtId="0" fontId="28" fillId="10" borderId="6" xfId="6" applyFont="1" applyFill="1" applyBorder="1" applyAlignment="1">
      <alignment horizontal="center"/>
    </xf>
    <xf numFmtId="0" fontId="29" fillId="0" borderId="1" xfId="6" applyFont="1" applyBorder="1"/>
    <xf numFmtId="0" fontId="35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54" fillId="0" borderId="11" xfId="0" applyFont="1" applyBorder="1" applyAlignment="1">
      <alignment horizontal="left"/>
    </xf>
    <xf numFmtId="0" fontId="24" fillId="3" borderId="1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" fontId="87" fillId="2" borderId="5" xfId="0" applyNumberFormat="1" applyFont="1" applyFill="1" applyBorder="1" applyAlignment="1">
      <alignment horizontal="center" vertical="center" wrapText="1"/>
    </xf>
    <xf numFmtId="1" fontId="87" fillId="2" borderId="4" xfId="0" applyNumberFormat="1" applyFont="1" applyFill="1" applyBorder="1" applyAlignment="1">
      <alignment horizontal="center" vertical="center" wrapText="1"/>
    </xf>
    <xf numFmtId="1" fontId="87" fillId="2" borderId="6" xfId="0" applyNumberFormat="1" applyFont="1" applyFill="1" applyBorder="1" applyAlignment="1">
      <alignment horizontal="center" vertical="center" wrapText="1"/>
    </xf>
    <xf numFmtId="9" fontId="23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5" fillId="3" borderId="0" xfId="0" applyFont="1" applyFill="1" applyAlignment="1">
      <alignment horizontal="center"/>
    </xf>
    <xf numFmtId="0" fontId="28" fillId="10" borderId="1" xfId="6" applyFont="1" applyFill="1" applyBorder="1" applyAlignment="1">
      <alignment horizontal="center"/>
    </xf>
    <xf numFmtId="164" fontId="30" fillId="0" borderId="1" xfId="8" applyFont="1" applyBorder="1" applyAlignment="1">
      <alignment horizontal="right"/>
    </xf>
    <xf numFmtId="0" fontId="29" fillId="0" borderId="1" xfId="6" applyFont="1" applyBorder="1" applyAlignment="1">
      <alignment horizontal="left"/>
    </xf>
    <xf numFmtId="0" fontId="57" fillId="0" borderId="1" xfId="3" applyFont="1" applyBorder="1" applyAlignment="1"/>
    <xf numFmtId="0" fontId="57" fillId="0" borderId="1" xfId="3" applyFont="1" applyBorder="1" applyAlignment="1">
      <alignment horizontal="left"/>
    </xf>
    <xf numFmtId="1" fontId="25" fillId="0" borderId="5" xfId="0" applyNumberFormat="1" applyFont="1" applyBorder="1" applyAlignment="1">
      <alignment horizontal="center"/>
    </xf>
    <xf numFmtId="1" fontId="25" fillId="0" borderId="4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164" fontId="30" fillId="0" borderId="5" xfId="8" applyFont="1" applyBorder="1" applyAlignment="1">
      <alignment horizontal="center"/>
    </xf>
    <xf numFmtId="164" fontId="30" fillId="0" borderId="4" xfId="8" applyFont="1" applyBorder="1" applyAlignment="1">
      <alignment horizontal="center"/>
    </xf>
    <xf numFmtId="164" fontId="30" fillId="0" borderId="6" xfId="8" applyFont="1" applyBorder="1" applyAlignment="1">
      <alignment horizontal="center"/>
    </xf>
    <xf numFmtId="0" fontId="28" fillId="0" borderId="1" xfId="6" applyFont="1" applyBorder="1" applyAlignment="1">
      <alignment horizontal="left"/>
    </xf>
    <xf numFmtId="164" fontId="31" fillId="0" borderId="1" xfId="8" applyFont="1" applyBorder="1" applyAlignment="1">
      <alignment horizontal="right"/>
    </xf>
    <xf numFmtId="1" fontId="25" fillId="3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14" fontId="25" fillId="3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justify" vertical="top"/>
    </xf>
    <xf numFmtId="167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3" fillId="2" borderId="1" xfId="3" applyFill="1" applyBorder="1" applyAlignment="1">
      <alignment horizontal="center"/>
    </xf>
    <xf numFmtId="0" fontId="26" fillId="2" borderId="1" xfId="3" applyFont="1" applyFill="1" applyBorder="1" applyAlignment="1">
      <alignment horizontal="center"/>
    </xf>
    <xf numFmtId="165" fontId="25" fillId="0" borderId="1" xfId="1" applyFont="1" applyFill="1" applyBorder="1" applyAlignment="1">
      <alignment horizontal="center"/>
    </xf>
    <xf numFmtId="10" fontId="25" fillId="0" borderId="1" xfId="2" applyNumberFormat="1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9" fontId="25" fillId="3" borderId="1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54" fillId="3" borderId="1" xfId="0" applyFont="1" applyFill="1" applyBorder="1" applyAlignment="1">
      <alignment horizontal="left"/>
    </xf>
    <xf numFmtId="1" fontId="25" fillId="3" borderId="1" xfId="0" applyNumberFormat="1" applyFont="1" applyFill="1" applyBorder="1" applyAlignment="1">
      <alignment horizontal="left"/>
    </xf>
    <xf numFmtId="4" fontId="25" fillId="0" borderId="1" xfId="0" applyNumberFormat="1" applyFont="1" applyBorder="1" applyAlignment="1">
      <alignment horizontal="left"/>
    </xf>
    <xf numFmtId="0" fontId="25" fillId="2" borderId="5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14" fontId="25" fillId="2" borderId="5" xfId="0" applyNumberFormat="1" applyFont="1" applyFill="1" applyBorder="1" applyAlignment="1">
      <alignment horizontal="center"/>
    </xf>
    <xf numFmtId="14" fontId="25" fillId="2" borderId="4" xfId="0" applyNumberFormat="1" applyFont="1" applyFill="1" applyBorder="1" applyAlignment="1">
      <alignment horizontal="center"/>
    </xf>
    <xf numFmtId="14" fontId="25" fillId="2" borderId="6" xfId="0" applyNumberFormat="1" applyFont="1" applyFill="1" applyBorder="1" applyAlignment="1">
      <alignment horizontal="center"/>
    </xf>
    <xf numFmtId="1" fontId="25" fillId="3" borderId="5" xfId="0" applyNumberFormat="1" applyFont="1" applyFill="1" applyBorder="1" applyAlignment="1">
      <alignment horizontal="center"/>
    </xf>
    <xf numFmtId="1" fontId="25" fillId="3" borderId="4" xfId="0" applyNumberFormat="1" applyFont="1" applyFill="1" applyBorder="1" applyAlignment="1">
      <alignment horizontal="center"/>
    </xf>
    <xf numFmtId="1" fontId="25" fillId="3" borderId="6" xfId="0" applyNumberFormat="1" applyFont="1" applyFill="1" applyBorder="1" applyAlignment="1">
      <alignment horizontal="center"/>
    </xf>
    <xf numFmtId="171" fontId="25" fillId="3" borderId="1" xfId="0" applyNumberFormat="1" applyFont="1" applyFill="1" applyBorder="1" applyAlignment="1">
      <alignment horizontal="left"/>
    </xf>
    <xf numFmtId="9" fontId="25" fillId="0" borderId="2" xfId="0" applyNumberFormat="1" applyFont="1" applyBorder="1" applyAlignment="1">
      <alignment horizontal="center"/>
    </xf>
    <xf numFmtId="0" fontId="25" fillId="3" borderId="5" xfId="0" applyFont="1" applyFill="1" applyBorder="1" applyAlignment="1">
      <alignment horizontal="left"/>
    </xf>
    <xf numFmtId="0" fontId="25" fillId="3" borderId="4" xfId="0" applyFont="1" applyFill="1" applyBorder="1" applyAlignment="1">
      <alignment horizontal="left"/>
    </xf>
    <xf numFmtId="0" fontId="25" fillId="3" borderId="6" xfId="0" applyFont="1" applyFill="1" applyBorder="1" applyAlignment="1">
      <alignment horizontal="left"/>
    </xf>
    <xf numFmtId="0" fontId="54" fillId="3" borderId="1" xfId="0" applyFont="1" applyFill="1" applyBorder="1" applyAlignment="1">
      <alignment horizontal="center"/>
    </xf>
    <xf numFmtId="0" fontId="28" fillId="3" borderId="1" xfId="6" applyFont="1" applyFill="1" applyBorder="1" applyAlignment="1">
      <alignment horizontal="center"/>
    </xf>
    <xf numFmtId="0" fontId="23" fillId="8" borderId="1" xfId="0" applyFont="1" applyFill="1" applyBorder="1" applyAlignment="1">
      <alignment horizontal="justify" vertical="top" wrapText="1"/>
    </xf>
    <xf numFmtId="0" fontId="25" fillId="0" borderId="5" xfId="0" applyFont="1" applyBorder="1" applyAlignment="1">
      <alignment horizontal="justify" vertical="top" wrapText="1"/>
    </xf>
    <xf numFmtId="0" fontId="25" fillId="0" borderId="4" xfId="0" applyFont="1" applyBorder="1" applyAlignment="1">
      <alignment horizontal="justify" vertical="top" wrapText="1"/>
    </xf>
    <xf numFmtId="0" fontId="25" fillId="0" borderId="6" xfId="0" applyFont="1" applyBorder="1" applyAlignment="1">
      <alignment horizontal="justify" vertical="top" wrapText="1"/>
    </xf>
    <xf numFmtId="0" fontId="25" fillId="8" borderId="5" xfId="0" applyFont="1" applyFill="1" applyBorder="1" applyAlignment="1">
      <alignment horizontal="justify" vertical="top" wrapText="1"/>
    </xf>
    <xf numFmtId="0" fontId="25" fillId="8" borderId="4" xfId="0" applyFont="1" applyFill="1" applyBorder="1" applyAlignment="1">
      <alignment horizontal="justify" vertical="top" wrapText="1"/>
    </xf>
    <xf numFmtId="0" fontId="25" fillId="8" borderId="6" xfId="0" applyFont="1" applyFill="1" applyBorder="1" applyAlignment="1">
      <alignment horizontal="justify" vertical="top" wrapText="1"/>
    </xf>
    <xf numFmtId="0" fontId="25" fillId="3" borderId="5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top" wrapText="1"/>
    </xf>
    <xf numFmtId="0" fontId="25" fillId="3" borderId="9" xfId="0" applyFont="1" applyFill="1" applyBorder="1" applyAlignment="1">
      <alignment horizontal="center" vertical="top"/>
    </xf>
    <xf numFmtId="0" fontId="25" fillId="3" borderId="10" xfId="0" applyFont="1" applyFill="1" applyBorder="1" applyAlignment="1">
      <alignment horizontal="center" vertical="top"/>
    </xf>
    <xf numFmtId="0" fontId="25" fillId="3" borderId="7" xfId="0" applyFont="1" applyFill="1" applyBorder="1" applyAlignment="1">
      <alignment horizontal="center" vertical="top" wrapText="1"/>
    </xf>
    <xf numFmtId="0" fontId="25" fillId="3" borderId="8" xfId="0" applyFont="1" applyFill="1" applyBorder="1" applyAlignment="1">
      <alignment horizontal="center" vertical="top" wrapText="1"/>
    </xf>
    <xf numFmtId="0" fontId="25" fillId="3" borderId="7" xfId="0" applyFont="1" applyFill="1" applyBorder="1" applyAlignment="1">
      <alignment horizontal="center" vertical="top"/>
    </xf>
    <xf numFmtId="0" fontId="25" fillId="3" borderId="8" xfId="0" applyFont="1" applyFill="1" applyBorder="1" applyAlignment="1">
      <alignment horizontal="center" vertical="top"/>
    </xf>
    <xf numFmtId="164" fontId="31" fillId="0" borderId="1" xfId="8" applyFont="1" applyBorder="1" applyAlignment="1">
      <alignment horizontal="center"/>
    </xf>
    <xf numFmtId="164" fontId="25" fillId="0" borderId="1" xfId="8" applyFont="1" applyBorder="1" applyAlignment="1">
      <alignment horizontal="center"/>
    </xf>
    <xf numFmtId="164" fontId="25" fillId="0" borderId="5" xfId="8" applyFont="1" applyBorder="1" applyAlignment="1">
      <alignment horizontal="center"/>
    </xf>
    <xf numFmtId="164" fontId="25" fillId="0" borderId="4" xfId="8" applyFont="1" applyBorder="1" applyAlignment="1">
      <alignment horizontal="center"/>
    </xf>
    <xf numFmtId="164" fontId="25" fillId="0" borderId="6" xfId="8" applyFont="1" applyBorder="1" applyAlignment="1">
      <alignment horizontal="center"/>
    </xf>
    <xf numFmtId="0" fontId="23" fillId="0" borderId="1" xfId="0" applyFont="1" applyBorder="1" applyAlignment="1">
      <alignment horizontal="justify" vertical="top" wrapText="1"/>
    </xf>
    <xf numFmtId="0" fontId="28" fillId="3" borderId="5" xfId="6" applyFont="1" applyFill="1" applyBorder="1" applyAlignment="1">
      <alignment horizontal="center"/>
    </xf>
    <xf numFmtId="0" fontId="28" fillId="3" borderId="4" xfId="6" applyFont="1" applyFill="1" applyBorder="1" applyAlignment="1">
      <alignment horizontal="center"/>
    </xf>
    <xf numFmtId="0" fontId="28" fillId="3" borderId="6" xfId="6" applyFont="1" applyFill="1" applyBorder="1" applyAlignment="1">
      <alignment horizontal="center"/>
    </xf>
    <xf numFmtId="164" fontId="30" fillId="0" borderId="5" xfId="8" applyFont="1" applyBorder="1" applyAlignment="1">
      <alignment horizontal="right"/>
    </xf>
    <xf numFmtId="164" fontId="30" fillId="0" borderId="4" xfId="8" applyFont="1" applyBorder="1" applyAlignment="1">
      <alignment horizontal="right"/>
    </xf>
    <xf numFmtId="164" fontId="30" fillId="0" borderId="6" xfId="8" applyFont="1" applyBorder="1" applyAlignment="1">
      <alignment horizontal="right"/>
    </xf>
    <xf numFmtId="0" fontId="29" fillId="0" borderId="5" xfId="6" applyFont="1" applyBorder="1" applyAlignment="1">
      <alignment horizontal="center"/>
    </xf>
    <xf numFmtId="0" fontId="29" fillId="0" borderId="4" xfId="6" applyFont="1" applyBorder="1" applyAlignment="1">
      <alignment horizontal="center"/>
    </xf>
    <xf numFmtId="0" fontId="29" fillId="0" borderId="6" xfId="6" applyFont="1" applyBorder="1" applyAlignment="1">
      <alignment horizontal="center"/>
    </xf>
    <xf numFmtId="164" fontId="31" fillId="0" borderId="5" xfId="8" applyFont="1" applyBorder="1" applyAlignment="1">
      <alignment horizontal="center"/>
    </xf>
    <xf numFmtId="164" fontId="31" fillId="0" borderId="4" xfId="8" applyFont="1" applyBorder="1" applyAlignment="1">
      <alignment horizontal="center"/>
    </xf>
    <xf numFmtId="164" fontId="31" fillId="0" borderId="6" xfId="8" applyFont="1" applyBorder="1" applyAlignment="1">
      <alignment horizontal="center"/>
    </xf>
    <xf numFmtId="0" fontId="25" fillId="0" borderId="2" xfId="2" applyNumberFormat="1" applyFont="1" applyBorder="1" applyAlignment="1">
      <alignment horizontal="center"/>
    </xf>
    <xf numFmtId="0" fontId="25" fillId="8" borderId="7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0" fontId="25" fillId="8" borderId="9" xfId="0" applyFont="1" applyFill="1" applyBorder="1" applyAlignment="1">
      <alignment horizontal="center" vertical="top" wrapText="1"/>
    </xf>
    <xf numFmtId="0" fontId="25" fillId="8" borderId="2" xfId="0" applyFont="1" applyFill="1" applyBorder="1" applyAlignment="1">
      <alignment horizontal="center" vertical="top" wrapText="1"/>
    </xf>
    <xf numFmtId="0" fontId="25" fillId="3" borderId="9" xfId="0" applyFont="1" applyFill="1" applyBorder="1" applyAlignment="1">
      <alignment horizontal="center" vertical="top" wrapText="1"/>
    </xf>
    <xf numFmtId="0" fontId="25" fillId="3" borderId="10" xfId="0" applyFont="1" applyFill="1" applyBorder="1" applyAlignment="1">
      <alignment horizontal="center" vertical="top" wrapText="1"/>
    </xf>
    <xf numFmtId="164" fontId="25" fillId="3" borderId="1" xfId="8" applyFont="1" applyFill="1" applyBorder="1" applyAlignment="1">
      <alignment horizontal="center"/>
    </xf>
    <xf numFmtId="0" fontId="36" fillId="4" borderId="7" xfId="0" applyFont="1" applyFill="1" applyBorder="1" applyAlignment="1" applyProtection="1">
      <alignment horizontal="center" vertical="center"/>
      <protection hidden="1"/>
    </xf>
    <xf numFmtId="0" fontId="36" fillId="4" borderId="3" xfId="0" applyFont="1" applyFill="1" applyBorder="1" applyAlignment="1" applyProtection="1">
      <alignment horizontal="center" vertical="center"/>
      <protection hidden="1"/>
    </xf>
    <xf numFmtId="0" fontId="36" fillId="4" borderId="8" xfId="0" applyFont="1" applyFill="1" applyBorder="1" applyAlignment="1" applyProtection="1">
      <alignment horizontal="center" vertical="center"/>
      <protection hidden="1"/>
    </xf>
    <xf numFmtId="0" fontId="36" fillId="4" borderId="13" xfId="0" applyFont="1" applyFill="1" applyBorder="1" applyAlignment="1" applyProtection="1">
      <alignment horizontal="center" vertical="center"/>
      <protection hidden="1"/>
    </xf>
    <xf numFmtId="0" fontId="36" fillId="4" borderId="0" xfId="0" applyFont="1" applyFill="1" applyAlignment="1" applyProtection="1">
      <alignment horizontal="center" vertical="center"/>
      <protection hidden="1"/>
    </xf>
    <xf numFmtId="0" fontId="36" fillId="4" borderId="14" xfId="0" applyFont="1" applyFill="1" applyBorder="1" applyAlignment="1" applyProtection="1">
      <alignment horizontal="center" vertical="center"/>
      <protection hidden="1"/>
    </xf>
    <xf numFmtId="0" fontId="2" fillId="4" borderId="13" xfId="0" quotePrefix="1" applyFont="1" applyFill="1" applyBorder="1" applyAlignment="1" applyProtection="1">
      <alignment horizontal="center" vertical="center"/>
      <protection hidden="1"/>
    </xf>
    <xf numFmtId="0" fontId="2" fillId="4" borderId="0" xfId="0" quotePrefix="1" applyFont="1" applyFill="1" applyAlignment="1" applyProtection="1">
      <alignment horizontal="center" vertical="center"/>
      <protection hidden="1"/>
    </xf>
    <xf numFmtId="0" fontId="2" fillId="4" borderId="14" xfId="0" quotePrefix="1" applyFont="1" applyFill="1" applyBorder="1" applyAlignment="1" applyProtection="1">
      <alignment horizontal="center" vertical="center"/>
      <protection hidden="1"/>
    </xf>
    <xf numFmtId="0" fontId="2" fillId="4" borderId="9" xfId="0" quotePrefix="1" applyFont="1" applyFill="1" applyBorder="1" applyAlignment="1" applyProtection="1">
      <alignment horizontal="center" vertical="center"/>
      <protection hidden="1"/>
    </xf>
    <xf numFmtId="0" fontId="2" fillId="4" borderId="2" xfId="0" quotePrefix="1" applyFont="1" applyFill="1" applyBorder="1" applyAlignment="1" applyProtection="1">
      <alignment horizontal="center" vertical="center"/>
      <protection hidden="1"/>
    </xf>
    <xf numFmtId="0" fontId="2" fillId="4" borderId="10" xfId="0" quotePrefix="1" applyFont="1" applyFill="1" applyBorder="1" applyAlignment="1" applyProtection="1">
      <alignment horizontal="center" vertical="center"/>
      <protection hidden="1"/>
    </xf>
    <xf numFmtId="0" fontId="2" fillId="4" borderId="5" xfId="0" quotePrefix="1" applyFont="1" applyFill="1" applyBorder="1" applyAlignment="1" applyProtection="1">
      <alignment horizontal="left" vertical="center"/>
      <protection hidden="1"/>
    </xf>
    <xf numFmtId="0" fontId="2" fillId="4" borderId="4" xfId="0" quotePrefix="1" applyFont="1" applyFill="1" applyBorder="1" applyAlignment="1" applyProtection="1">
      <alignment horizontal="left" vertical="center"/>
      <protection hidden="1"/>
    </xf>
    <xf numFmtId="0" fontId="2" fillId="4" borderId="4" xfId="0" applyFont="1" applyFill="1" applyBorder="1" applyAlignment="1" applyProtection="1">
      <alignment horizontal="left" vertical="center"/>
      <protection hidden="1"/>
    </xf>
    <xf numFmtId="0" fontId="2" fillId="4" borderId="6" xfId="0" applyFont="1" applyFill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/>
      <protection locked="0" hidden="1"/>
    </xf>
    <xf numFmtId="0" fontId="0" fillId="0" borderId="6" xfId="0" applyBorder="1" applyAlignment="1" applyProtection="1">
      <alignment horizontal="left"/>
      <protection locked="0" hidden="1"/>
    </xf>
    <xf numFmtId="0" fontId="37" fillId="11" borderId="5" xfId="0" quotePrefix="1" applyFont="1" applyFill="1" applyBorder="1" applyAlignment="1" applyProtection="1">
      <alignment horizontal="left" vertical="center"/>
      <protection hidden="1"/>
    </xf>
    <xf numFmtId="0" fontId="37" fillId="11" borderId="4" xfId="0" quotePrefix="1" applyFont="1" applyFill="1" applyBorder="1" applyAlignment="1" applyProtection="1">
      <alignment horizontal="left" vertical="center"/>
      <protection hidden="1"/>
    </xf>
    <xf numFmtId="0" fontId="37" fillId="11" borderId="4" xfId="0" applyFont="1" applyFill="1" applyBorder="1" applyAlignment="1" applyProtection="1">
      <alignment horizontal="center" vertical="center"/>
      <protection hidden="1"/>
    </xf>
    <xf numFmtId="0" fontId="37" fillId="11" borderId="6" xfId="0" applyFont="1" applyFill="1" applyBorder="1" applyAlignment="1" applyProtection="1">
      <alignment horizontal="center" vertical="center"/>
      <protection hidden="1"/>
    </xf>
    <xf numFmtId="14" fontId="0" fillId="0" borderId="5" xfId="0" applyNumberFormat="1" applyBorder="1" applyAlignment="1" applyProtection="1">
      <alignment horizontal="center" vertical="center"/>
      <protection locked="0" hidden="1"/>
    </xf>
    <xf numFmtId="14" fontId="0" fillId="0" borderId="4" xfId="0" applyNumberFormat="1" applyBorder="1" applyAlignment="1" applyProtection="1">
      <alignment horizontal="center" vertical="center"/>
      <protection locked="0" hidden="1"/>
    </xf>
    <xf numFmtId="14" fontId="0" fillId="0" borderId="6" xfId="0" applyNumberFormat="1" applyBorder="1" applyAlignment="1" applyProtection="1">
      <alignment horizontal="center" vertical="center"/>
      <protection locked="0"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locked="0" hidden="1"/>
    </xf>
    <xf numFmtId="0" fontId="0" fillId="0" borderId="6" xfId="0" applyBorder="1" applyAlignment="1" applyProtection="1">
      <alignment horizontal="left" vertical="center"/>
      <protection locked="0" hidden="1"/>
    </xf>
    <xf numFmtId="0" fontId="0" fillId="0" borderId="5" xfId="0" applyBorder="1" applyAlignment="1" applyProtection="1">
      <alignment horizontal="left" vertical="center"/>
      <protection locked="0" hidden="1"/>
    </xf>
    <xf numFmtId="0" fontId="2" fillId="4" borderId="6" xfId="0" quotePrefix="1" applyFont="1" applyFill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38" fillId="8" borderId="7" xfId="0" applyFont="1" applyFill="1" applyBorder="1" applyAlignment="1" applyProtection="1">
      <alignment horizontal="left" vertical="center"/>
      <protection hidden="1"/>
    </xf>
    <xf numFmtId="0" fontId="38" fillId="8" borderId="3" xfId="0" applyFont="1" applyFill="1" applyBorder="1" applyAlignment="1" applyProtection="1">
      <alignment horizontal="left" vertical="center"/>
      <protection hidden="1"/>
    </xf>
    <xf numFmtId="0" fontId="38" fillId="8" borderId="8" xfId="0" applyFont="1" applyFill="1" applyBorder="1" applyAlignment="1" applyProtection="1">
      <alignment horizontal="left" vertical="center"/>
      <protection hidden="1"/>
    </xf>
    <xf numFmtId="0" fontId="0" fillId="8" borderId="2" xfId="0" applyFill="1" applyBorder="1" applyAlignment="1" applyProtection="1">
      <alignment horizontal="center" vertical="center"/>
      <protection locked="0" hidden="1"/>
    </xf>
    <xf numFmtId="0" fontId="0" fillId="8" borderId="10" xfId="0" applyFill="1" applyBorder="1" applyAlignment="1" applyProtection="1">
      <alignment horizontal="center" vertical="center"/>
      <protection locked="0" hidden="1"/>
    </xf>
    <xf numFmtId="1" fontId="0" fillId="0" borderId="9" xfId="0" applyNumberFormat="1" applyBorder="1" applyAlignment="1" applyProtection="1">
      <alignment horizontal="center" vertical="center"/>
      <protection locked="0" hidden="1"/>
    </xf>
    <xf numFmtId="1" fontId="0" fillId="0" borderId="2" xfId="0" applyNumberFormat="1" applyBorder="1" applyAlignment="1" applyProtection="1">
      <alignment horizontal="center" vertical="center"/>
      <protection locked="0" hidden="1"/>
    </xf>
    <xf numFmtId="1" fontId="0" fillId="0" borderId="10" xfId="0" applyNumberFormat="1" applyBorder="1" applyAlignment="1" applyProtection="1">
      <alignment horizontal="center" vertical="center"/>
      <protection locked="0"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8" fontId="0" fillId="0" borderId="4" xfId="0" applyNumberFormat="1" applyBorder="1" applyAlignment="1" applyProtection="1">
      <alignment horizontal="center" vertical="center"/>
      <protection locked="0" hidden="1"/>
    </xf>
    <xf numFmtId="168" fontId="0" fillId="0" borderId="6" xfId="0" applyNumberFormat="1" applyBorder="1" applyAlignment="1" applyProtection="1">
      <alignment horizontal="center" vertical="center"/>
      <protection locked="0" hidden="1"/>
    </xf>
    <xf numFmtId="169" fontId="0" fillId="0" borderId="5" xfId="0" applyNumberFormat="1" applyBorder="1" applyAlignment="1" applyProtection="1">
      <alignment horizontal="center" vertical="center"/>
      <protection locked="0" hidden="1"/>
    </xf>
    <xf numFmtId="169" fontId="0" fillId="0" borderId="4" xfId="0" applyNumberFormat="1" applyBorder="1" applyAlignment="1" applyProtection="1">
      <alignment horizontal="center" vertical="center"/>
      <protection locked="0" hidden="1"/>
    </xf>
    <xf numFmtId="169" fontId="0" fillId="0" borderId="6" xfId="0" applyNumberFormat="1" applyBorder="1" applyAlignment="1" applyProtection="1">
      <alignment horizontal="center" vertical="center"/>
      <protection locked="0" hidden="1"/>
    </xf>
    <xf numFmtId="0" fontId="3" fillId="0" borderId="5" xfId="3" applyBorder="1" applyAlignment="1" applyProtection="1">
      <alignment horizontal="left" vertical="center"/>
      <protection locked="0" hidden="1"/>
    </xf>
    <xf numFmtId="0" fontId="3" fillId="0" borderId="4" xfId="3" applyBorder="1" applyAlignment="1" applyProtection="1">
      <alignment horizontal="left" vertical="center"/>
      <protection locked="0" hidden="1"/>
    </xf>
    <xf numFmtId="0" fontId="3" fillId="0" borderId="6" xfId="3" applyBorder="1" applyAlignment="1" applyProtection="1">
      <alignment horizontal="left" vertical="center"/>
      <protection locked="0" hidden="1"/>
    </xf>
    <xf numFmtId="0" fontId="39" fillId="0" borderId="3" xfId="0" applyFont="1" applyBorder="1" applyAlignment="1" applyProtection="1">
      <alignment horizontal="left" vertical="center"/>
      <protection hidden="1"/>
    </xf>
    <xf numFmtId="0" fontId="39" fillId="0" borderId="8" xfId="0" applyFont="1" applyBorder="1" applyAlignment="1" applyProtection="1">
      <alignment horizontal="left" vertical="center"/>
      <protection hidden="1"/>
    </xf>
    <xf numFmtId="0" fontId="39" fillId="0" borderId="7" xfId="0" applyFont="1" applyBorder="1" applyAlignment="1" applyProtection="1">
      <alignment horizontal="left" vertical="center"/>
      <protection hidden="1"/>
    </xf>
    <xf numFmtId="0" fontId="2" fillId="4" borderId="7" xfId="0" quotePrefix="1" applyFont="1" applyFill="1" applyBorder="1" applyAlignment="1" applyProtection="1">
      <alignment horizontal="left" vertical="center"/>
      <protection hidden="1"/>
    </xf>
    <xf numFmtId="0" fontId="2" fillId="4" borderId="3" xfId="0" quotePrefix="1" applyFont="1" applyFill="1" applyBorder="1" applyAlignment="1" applyProtection="1">
      <alignment horizontal="left" vertical="center"/>
      <protection hidden="1"/>
    </xf>
    <xf numFmtId="0" fontId="2" fillId="4" borderId="13" xfId="0" quotePrefix="1" applyFont="1" applyFill="1" applyBorder="1" applyAlignment="1" applyProtection="1">
      <alignment horizontal="left" vertical="center"/>
      <protection hidden="1"/>
    </xf>
    <xf numFmtId="0" fontId="2" fillId="4" borderId="0" xfId="0" quotePrefix="1" applyFont="1" applyFill="1" applyAlignment="1" applyProtection="1">
      <alignment horizontal="left" vertical="center"/>
      <protection hidden="1"/>
    </xf>
    <xf numFmtId="0" fontId="2" fillId="4" borderId="9" xfId="0" quotePrefix="1" applyFont="1" applyFill="1" applyBorder="1" applyAlignment="1" applyProtection="1">
      <alignment horizontal="left" vertical="center"/>
      <protection hidden="1"/>
    </xf>
    <xf numFmtId="0" fontId="2" fillId="4" borderId="2" xfId="0" quotePrefix="1" applyFont="1" applyFill="1" applyBorder="1" applyAlignment="1" applyProtection="1">
      <alignment horizontal="left" vertical="center"/>
      <protection hidden="1"/>
    </xf>
    <xf numFmtId="0" fontId="2" fillId="4" borderId="3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4" borderId="2" xfId="0" applyFont="1" applyFill="1" applyBorder="1" applyAlignment="1" applyProtection="1">
      <alignment horizontal="left" vertical="center"/>
      <protection hidden="1"/>
    </xf>
    <xf numFmtId="0" fontId="2" fillId="4" borderId="10" xfId="0" applyFont="1" applyFill="1" applyBorder="1" applyAlignment="1" applyProtection="1">
      <alignment horizontal="left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8" borderId="5" xfId="0" applyFont="1" applyFill="1" applyBorder="1" applyAlignment="1" applyProtection="1">
      <alignment horizontal="center" vertical="center"/>
      <protection locked="0"/>
    </xf>
    <xf numFmtId="0" fontId="2" fillId="8" borderId="4" xfId="0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2" fillId="16" borderId="5" xfId="0" quotePrefix="1" applyFont="1" applyFill="1" applyBorder="1" applyAlignment="1" applyProtection="1">
      <alignment horizontal="left" vertical="center"/>
      <protection hidden="1"/>
    </xf>
    <xf numFmtId="0" fontId="2" fillId="16" borderId="4" xfId="0" quotePrefix="1" applyFont="1" applyFill="1" applyBorder="1" applyAlignment="1" applyProtection="1">
      <alignment horizontal="left" vertical="center"/>
      <protection hidden="1"/>
    </xf>
    <xf numFmtId="0" fontId="2" fillId="16" borderId="4" xfId="0" applyFont="1" applyFill="1" applyBorder="1" applyAlignment="1" applyProtection="1">
      <alignment horizontal="left" vertical="center"/>
      <protection hidden="1"/>
    </xf>
    <xf numFmtId="0" fontId="2" fillId="16" borderId="6" xfId="0" applyFont="1" applyFill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16" borderId="6" xfId="0" quotePrefix="1" applyFont="1" applyFill="1" applyBorder="1" applyAlignment="1" applyProtection="1">
      <alignment horizontal="left" vertical="center"/>
      <protection hidden="1"/>
    </xf>
    <xf numFmtId="0" fontId="2" fillId="16" borderId="5" xfId="0" applyFont="1" applyFill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" fillId="8" borderId="14" xfId="0" applyFon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40" fillId="0" borderId="7" xfId="0" quotePrefix="1" applyFont="1" applyBorder="1" applyAlignment="1" applyProtection="1">
      <alignment horizontal="center" vertical="center"/>
      <protection hidden="1"/>
    </xf>
    <xf numFmtId="0" fontId="40" fillId="0" borderId="3" xfId="0" quotePrefix="1" applyFont="1" applyBorder="1" applyAlignment="1" applyProtection="1">
      <alignment horizontal="center" vertical="center"/>
      <protection hidden="1"/>
    </xf>
    <xf numFmtId="0" fontId="40" fillId="0" borderId="9" xfId="0" quotePrefix="1" applyFont="1" applyBorder="1" applyAlignment="1" applyProtection="1">
      <alignment horizontal="center" vertical="center"/>
      <protection hidden="1"/>
    </xf>
    <xf numFmtId="0" fontId="40" fillId="0" borderId="2" xfId="0" quotePrefix="1" applyFont="1" applyBorder="1" applyAlignment="1" applyProtection="1">
      <alignment horizontal="center" vertical="center"/>
      <protection hidden="1"/>
    </xf>
    <xf numFmtId="0" fontId="38" fillId="8" borderId="7" xfId="0" quotePrefix="1" applyFont="1" applyFill="1" applyBorder="1" applyAlignment="1" applyProtection="1">
      <alignment horizontal="left" vertical="center"/>
      <protection hidden="1"/>
    </xf>
    <xf numFmtId="0" fontId="38" fillId="8" borderId="3" xfId="0" quotePrefix="1" applyFont="1" applyFill="1" applyBorder="1" applyAlignment="1" applyProtection="1">
      <alignment horizontal="left" vertical="center"/>
      <protection hidden="1"/>
    </xf>
    <xf numFmtId="0" fontId="38" fillId="8" borderId="8" xfId="0" quotePrefix="1" applyFont="1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0" fillId="16" borderId="5" xfId="0" quotePrefix="1" applyFont="1" applyFill="1" applyBorder="1" applyAlignment="1" applyProtection="1">
      <alignment horizontal="left" vertical="center"/>
      <protection hidden="1"/>
    </xf>
    <xf numFmtId="0" fontId="40" fillId="16" borderId="4" xfId="0" quotePrefix="1" applyFont="1" applyFill="1" applyBorder="1" applyAlignment="1" applyProtection="1">
      <alignment horizontal="left" vertical="center"/>
      <protection hidden="1"/>
    </xf>
    <xf numFmtId="0" fontId="40" fillId="16" borderId="6" xfId="0" quotePrefix="1" applyFont="1" applyFill="1" applyBorder="1" applyAlignment="1" applyProtection="1">
      <alignment horizontal="left" vertical="center"/>
      <protection hidden="1"/>
    </xf>
    <xf numFmtId="0" fontId="40" fillId="16" borderId="5" xfId="0" quotePrefix="1" applyFont="1" applyFill="1" applyBorder="1" applyAlignment="1" applyProtection="1">
      <alignment horizontal="center" vertical="center"/>
      <protection hidden="1"/>
    </xf>
    <xf numFmtId="0" fontId="40" fillId="16" borderId="4" xfId="0" quotePrefix="1" applyFont="1" applyFill="1" applyBorder="1" applyAlignment="1" applyProtection="1">
      <alignment horizontal="center" vertical="center"/>
      <protection hidden="1"/>
    </xf>
    <xf numFmtId="168" fontId="0" fillId="0" borderId="4" xfId="0" applyNumberFormat="1" applyBorder="1" applyAlignment="1" applyProtection="1">
      <alignment horizontal="center" vertical="center"/>
      <protection locked="0"/>
    </xf>
    <xf numFmtId="168" fontId="0" fillId="0" borderId="6" xfId="0" applyNumberFormat="1" applyBorder="1" applyAlignment="1" applyProtection="1">
      <alignment horizontal="center" vertical="center"/>
      <protection locked="0"/>
    </xf>
    <xf numFmtId="169" fontId="0" fillId="0" borderId="4" xfId="0" applyNumberFormat="1" applyBorder="1" applyAlignment="1" applyProtection="1">
      <alignment horizontal="center" vertical="center"/>
      <protection locked="0"/>
    </xf>
    <xf numFmtId="169" fontId="0" fillId="0" borderId="6" xfId="0" applyNumberFormat="1" applyBorder="1" applyAlignment="1" applyProtection="1">
      <alignment horizontal="center" vertical="center"/>
      <protection locked="0"/>
    </xf>
    <xf numFmtId="0" fontId="0" fillId="8" borderId="7" xfId="0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0" fillId="8" borderId="13" xfId="0" applyFill="1" applyBorder="1" applyProtection="1">
      <protection hidden="1"/>
    </xf>
    <xf numFmtId="0" fontId="0" fillId="8" borderId="0" xfId="0" applyFill="1" applyProtection="1">
      <protection hidden="1"/>
    </xf>
    <xf numFmtId="0" fontId="0" fillId="8" borderId="9" xfId="0" applyFill="1" applyBorder="1" applyProtection="1">
      <protection hidden="1"/>
    </xf>
    <xf numFmtId="0" fontId="0" fillId="8" borderId="2" xfId="0" applyFill="1" applyBorder="1" applyProtection="1">
      <protection hidden="1"/>
    </xf>
    <xf numFmtId="0" fontId="0" fillId="8" borderId="0" xfId="0" applyFill="1" applyAlignment="1" applyProtection="1">
      <alignment horizontal="left"/>
      <protection hidden="1"/>
    </xf>
    <xf numFmtId="0" fontId="0" fillId="8" borderId="14" xfId="0" applyFill="1" applyBorder="1" applyAlignment="1" applyProtection="1">
      <alignment horizontal="left"/>
      <protection hidden="1"/>
    </xf>
    <xf numFmtId="0" fontId="2" fillId="8" borderId="5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8" borderId="6" xfId="0" applyFont="1" applyFill="1" applyBorder="1" applyAlignment="1" applyProtection="1">
      <alignment horizontal="center"/>
      <protection locked="0"/>
    </xf>
    <xf numFmtId="170" fontId="0" fillId="8" borderId="7" xfId="0" applyNumberFormat="1" applyFill="1" applyBorder="1" applyAlignment="1" applyProtection="1">
      <alignment horizontal="left" vertical="center"/>
      <protection hidden="1"/>
    </xf>
    <xf numFmtId="170" fontId="0" fillId="8" borderId="3" xfId="0" applyNumberFormat="1" applyFill="1" applyBorder="1" applyAlignment="1" applyProtection="1">
      <alignment horizontal="left" vertical="center"/>
      <protection hidden="1"/>
    </xf>
    <xf numFmtId="0" fontId="0" fillId="8" borderId="3" xfId="0" applyFill="1" applyBorder="1" applyAlignment="1" applyProtection="1">
      <alignment horizontal="left" vertical="center"/>
      <protection hidden="1"/>
    </xf>
    <xf numFmtId="0" fontId="0" fillId="8" borderId="8" xfId="0" applyFill="1" applyBorder="1" applyAlignment="1" applyProtection="1">
      <alignment horizontal="left" vertical="center"/>
      <protection hidden="1"/>
    </xf>
    <xf numFmtId="170" fontId="0" fillId="8" borderId="13" xfId="0" applyNumberFormat="1" applyFill="1" applyBorder="1" applyAlignment="1" applyProtection="1">
      <alignment horizontal="left" vertical="top"/>
      <protection hidden="1"/>
    </xf>
    <xf numFmtId="170" fontId="0" fillId="8" borderId="0" xfId="0" applyNumberFormat="1" applyFill="1" applyAlignment="1" applyProtection="1">
      <alignment horizontal="left" vertical="top"/>
      <protection hidden="1"/>
    </xf>
    <xf numFmtId="0" fontId="0" fillId="8" borderId="0" xfId="0" applyFill="1" applyAlignment="1" applyProtection="1">
      <alignment horizontal="justify" vertical="center" wrapText="1"/>
      <protection hidden="1"/>
    </xf>
    <xf numFmtId="0" fontId="0" fillId="8" borderId="14" xfId="0" applyFill="1" applyBorder="1" applyAlignment="1" applyProtection="1">
      <alignment horizontal="justify" vertical="center" wrapText="1"/>
      <protection hidden="1"/>
    </xf>
    <xf numFmtId="0" fontId="0" fillId="8" borderId="2" xfId="0" applyFill="1" applyBorder="1" applyAlignment="1" applyProtection="1">
      <alignment horizontal="left"/>
      <protection locked="0"/>
    </xf>
    <xf numFmtId="170" fontId="0" fillId="8" borderId="9" xfId="0" applyNumberFormat="1" applyFill="1" applyBorder="1" applyAlignment="1" applyProtection="1">
      <alignment horizontal="left" vertical="center"/>
      <protection hidden="1"/>
    </xf>
    <xf numFmtId="170" fontId="0" fillId="8" borderId="2" xfId="0" applyNumberFormat="1" applyFill="1" applyBorder="1" applyAlignment="1" applyProtection="1">
      <alignment horizontal="left" vertical="center"/>
      <protection hidden="1"/>
    </xf>
    <xf numFmtId="0" fontId="0" fillId="8" borderId="2" xfId="0" applyFill="1" applyBorder="1" applyAlignment="1" applyProtection="1">
      <alignment horizontal="left" vertical="center"/>
      <protection hidden="1"/>
    </xf>
    <xf numFmtId="0" fontId="0" fillId="8" borderId="10" xfId="0" applyFill="1" applyBorder="1" applyAlignment="1" applyProtection="1">
      <alignment horizontal="left" vertical="center"/>
      <protection hidden="1"/>
    </xf>
    <xf numFmtId="0" fontId="2" fillId="8" borderId="16" xfId="0" applyFont="1" applyFill="1" applyBorder="1" applyAlignment="1" applyProtection="1">
      <alignment horizontal="center" vertical="top" wrapText="1"/>
      <protection hidden="1"/>
    </xf>
    <xf numFmtId="0" fontId="2" fillId="8" borderId="0" xfId="0" applyFont="1" applyFill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horizontal="left"/>
      <protection hidden="1"/>
    </xf>
    <xf numFmtId="1" fontId="21" fillId="0" borderId="2" xfId="0" applyNumberFormat="1" applyFont="1" applyBorder="1" applyAlignment="1" applyProtection="1">
      <alignment horizontal="center"/>
      <protection locked="0" hidden="1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justify" vertical="top" wrapText="1"/>
      <protection hidden="1"/>
    </xf>
    <xf numFmtId="0" fontId="20" fillId="0" borderId="0" xfId="0" applyFont="1" applyAlignment="1" applyProtection="1">
      <alignment horizontal="center"/>
      <protection hidden="1"/>
    </xf>
    <xf numFmtId="167" fontId="21" fillId="0" borderId="0" xfId="0" applyNumberFormat="1" applyFont="1" applyAlignment="1" applyProtection="1">
      <alignment horizontal="left"/>
      <protection locked="0" hidden="1"/>
    </xf>
    <xf numFmtId="0" fontId="21" fillId="0" borderId="2" xfId="0" applyFont="1" applyBorder="1" applyAlignment="1" applyProtection="1">
      <alignment horizontal="center"/>
      <protection locked="0" hidden="1"/>
    </xf>
    <xf numFmtId="14" fontId="21" fillId="0" borderId="2" xfId="0" applyNumberFormat="1" applyFont="1" applyBorder="1" applyAlignment="1" applyProtection="1">
      <alignment horizontal="center"/>
      <protection locked="0" hidden="1"/>
    </xf>
    <xf numFmtId="0" fontId="20" fillId="0" borderId="3" xfId="0" applyFont="1" applyBorder="1" applyAlignment="1" applyProtection="1">
      <alignment horizontal="left"/>
      <protection hidden="1"/>
    </xf>
    <xf numFmtId="0" fontId="21" fillId="0" borderId="4" xfId="0" applyFont="1" applyBorder="1" applyAlignment="1" applyProtection="1">
      <alignment horizontal="center"/>
      <protection locked="0" hidden="1"/>
    </xf>
    <xf numFmtId="0" fontId="20" fillId="0" borderId="3" xfId="0" applyFont="1" applyBorder="1" applyAlignment="1" applyProtection="1">
      <alignment horizontal="center"/>
      <protection hidden="1"/>
    </xf>
    <xf numFmtId="0" fontId="20" fillId="0" borderId="0" xfId="0" quotePrefix="1" applyFont="1" applyAlignment="1" applyProtection="1">
      <alignment horizontal="left"/>
      <protection hidden="1"/>
    </xf>
    <xf numFmtId="10" fontId="21" fillId="0" borderId="2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56" fillId="0" borderId="2" xfId="0" applyFont="1" applyBorder="1" applyAlignment="1" applyProtection="1">
      <alignment horizontal="center"/>
      <protection hidden="1"/>
    </xf>
    <xf numFmtId="0" fontId="14" fillId="0" borderId="18" xfId="16" applyFont="1" applyBorder="1" applyAlignment="1">
      <alignment horizontal="center" vertical="center" readingOrder="1"/>
    </xf>
    <xf numFmtId="0" fontId="5" fillId="0" borderId="18" xfId="16" applyFont="1" applyBorder="1"/>
    <xf numFmtId="0" fontId="10" fillId="0" borderId="18" xfId="16" applyFont="1" applyBorder="1" applyAlignment="1">
      <alignment horizontal="center" vertical="center" wrapText="1"/>
    </xf>
    <xf numFmtId="0" fontId="8" fillId="0" borderId="29" xfId="16" applyFont="1" applyBorder="1" applyAlignment="1">
      <alignment horizontal="left" vertical="center"/>
    </xf>
    <xf numFmtId="0" fontId="5" fillId="0" borderId="28" xfId="16" applyFont="1" applyBorder="1"/>
    <xf numFmtId="0" fontId="5" fillId="0" borderId="27" xfId="16" applyFont="1" applyBorder="1"/>
    <xf numFmtId="0" fontId="8" fillId="0" borderId="37" xfId="16" applyFont="1" applyBorder="1" applyAlignment="1">
      <alignment vertical="center"/>
    </xf>
    <xf numFmtId="0" fontId="42" fillId="0" borderId="0" xfId="16"/>
    <xf numFmtId="0" fontId="8" fillId="0" borderId="0" xfId="16" applyFont="1" applyAlignment="1">
      <alignment horizontal="left" vertical="center"/>
    </xf>
    <xf numFmtId="0" fontId="5" fillId="0" borderId="36" xfId="16" applyFont="1" applyBorder="1"/>
    <xf numFmtId="0" fontId="8" fillId="0" borderId="34" xfId="16" applyFont="1" applyBorder="1" applyAlignment="1">
      <alignment horizontal="left" vertical="center"/>
    </xf>
    <xf numFmtId="0" fontId="5" fillId="0" borderId="34" xfId="16" applyFont="1" applyBorder="1"/>
    <xf numFmtId="0" fontId="5" fillId="0" borderId="33" xfId="16" applyFont="1" applyBorder="1"/>
    <xf numFmtId="0" fontId="47" fillId="12" borderId="20" xfId="16" applyFont="1" applyFill="1" applyBorder="1" applyAlignment="1">
      <alignment horizontal="center" vertical="center"/>
    </xf>
    <xf numFmtId="0" fontId="5" fillId="0" borderId="20" xfId="16" applyFont="1" applyBorder="1"/>
    <xf numFmtId="0" fontId="5" fillId="0" borderId="19" xfId="16" applyFont="1" applyBorder="1"/>
    <xf numFmtId="0" fontId="8" fillId="0" borderId="39" xfId="16" applyFont="1" applyBorder="1" applyAlignment="1">
      <alignment horizontal="left" vertical="center"/>
    </xf>
    <xf numFmtId="0" fontId="5" fillId="0" borderId="39" xfId="16" applyFont="1" applyBorder="1"/>
    <xf numFmtId="0" fontId="5" fillId="0" borderId="38" xfId="16" applyFont="1" applyBorder="1"/>
    <xf numFmtId="0" fontId="10" fillId="15" borderId="24" xfId="16" applyFont="1" applyFill="1" applyBorder="1" applyAlignment="1">
      <alignment vertical="top" wrapText="1"/>
    </xf>
    <xf numFmtId="0" fontId="5" fillId="16" borderId="19" xfId="16" applyFont="1" applyFill="1" applyBorder="1"/>
    <xf numFmtId="0" fontId="8" fillId="0" borderId="26" xfId="16" applyFont="1" applyBorder="1" applyAlignment="1">
      <alignment horizontal="left" vertical="center"/>
    </xf>
    <xf numFmtId="0" fontId="5" fillId="0" borderId="25" xfId="16" applyFont="1" applyBorder="1"/>
    <xf numFmtId="0" fontId="5" fillId="0" borderId="45" xfId="16" applyFont="1" applyBorder="1"/>
    <xf numFmtId="0" fontId="8" fillId="0" borderId="32" xfId="16" applyFont="1" applyBorder="1" applyAlignment="1">
      <alignment horizontal="left"/>
    </xf>
    <xf numFmtId="0" fontId="5" fillId="0" borderId="31" xfId="16" applyFont="1" applyBorder="1"/>
    <xf numFmtId="0" fontId="5" fillId="0" borderId="30" xfId="16" applyFont="1" applyBorder="1"/>
    <xf numFmtId="0" fontId="8" fillId="0" borderId="32" xfId="16" applyFont="1" applyBorder="1" applyAlignment="1">
      <alignment horizontal="center"/>
    </xf>
    <xf numFmtId="0" fontId="10" fillId="0" borderId="32" xfId="16" applyFont="1" applyBorder="1" applyAlignment="1">
      <alignment horizontal="center"/>
    </xf>
    <xf numFmtId="0" fontId="47" fillId="12" borderId="28" xfId="16" applyFont="1" applyFill="1" applyBorder="1" applyAlignment="1">
      <alignment horizontal="center" vertical="center"/>
    </xf>
    <xf numFmtId="0" fontId="5" fillId="0" borderId="48" xfId="16" applyFont="1" applyBorder="1"/>
    <xf numFmtId="0" fontId="8" fillId="0" borderId="41" xfId="16" applyFont="1" applyBorder="1" applyAlignment="1">
      <alignment horizontal="left" vertical="center"/>
    </xf>
    <xf numFmtId="0" fontId="5" fillId="0" borderId="24" xfId="16" applyFont="1" applyBorder="1"/>
    <xf numFmtId="0" fontId="10" fillId="15" borderId="31" xfId="16" applyFont="1" applyFill="1" applyBorder="1" applyAlignment="1">
      <alignment vertical="center" wrapText="1"/>
    </xf>
    <xf numFmtId="0" fontId="5" fillId="16" borderId="31" xfId="16" applyFont="1" applyFill="1" applyBorder="1"/>
    <xf numFmtId="0" fontId="5" fillId="16" borderId="30" xfId="16" applyFont="1" applyFill="1" applyBorder="1"/>
    <xf numFmtId="0" fontId="14" fillId="13" borderId="32" xfId="16" applyFont="1" applyFill="1" applyBorder="1"/>
    <xf numFmtId="0" fontId="10" fillId="13" borderId="26" xfId="16" applyFont="1" applyFill="1" applyBorder="1" applyAlignment="1">
      <alignment horizontal="left" vertical="center"/>
    </xf>
    <xf numFmtId="0" fontId="10" fillId="14" borderId="32" xfId="16" applyFont="1" applyFill="1" applyBorder="1" applyAlignment="1">
      <alignment vertical="center"/>
    </xf>
    <xf numFmtId="0" fontId="10" fillId="14" borderId="32" xfId="16" applyFont="1" applyFill="1" applyBorder="1" applyAlignment="1">
      <alignment horizontal="left" vertical="center" wrapText="1"/>
    </xf>
    <xf numFmtId="0" fontId="8" fillId="0" borderId="32" xfId="16" applyFont="1" applyBorder="1" applyAlignment="1">
      <alignment vertical="top"/>
    </xf>
    <xf numFmtId="0" fontId="13" fillId="13" borderId="23" xfId="16" applyFont="1" applyFill="1" applyBorder="1" applyAlignment="1">
      <alignment horizontal="center" vertical="center" readingOrder="1"/>
    </xf>
    <xf numFmtId="0" fontId="5" fillId="0" borderId="0" xfId="16" applyFont="1"/>
    <xf numFmtId="0" fontId="5" fillId="0" borderId="22" xfId="16" applyFont="1" applyBorder="1"/>
    <xf numFmtId="0" fontId="47" fillId="12" borderId="31" xfId="16" applyFont="1" applyFill="1" applyBorder="1" applyAlignment="1">
      <alignment horizontal="center"/>
    </xf>
    <xf numFmtId="0" fontId="14" fillId="13" borderId="31" xfId="16" applyFont="1" applyFill="1" applyBorder="1"/>
    <xf numFmtId="0" fontId="16" fillId="0" borderId="5" xfId="10" applyFont="1" applyBorder="1" applyAlignment="1" applyProtection="1">
      <alignment horizontal="center"/>
      <protection locked="0"/>
    </xf>
    <xf numFmtId="0" fontId="16" fillId="0" borderId="4" xfId="10" applyFont="1" applyBorder="1" applyAlignment="1" applyProtection="1">
      <alignment horizontal="center"/>
      <protection locked="0"/>
    </xf>
    <xf numFmtId="0" fontId="16" fillId="0" borderId="6" xfId="10" applyFont="1" applyBorder="1" applyAlignment="1" applyProtection="1">
      <alignment horizontal="center"/>
      <protection locked="0"/>
    </xf>
    <xf numFmtId="0" fontId="19" fillId="5" borderId="5" xfId="10" quotePrefix="1" applyFont="1" applyFill="1" applyBorder="1" applyAlignment="1">
      <alignment horizontal="left"/>
    </xf>
    <xf numFmtId="0" fontId="19" fillId="5" borderId="4" xfId="10" quotePrefix="1" applyFont="1" applyFill="1" applyBorder="1" applyAlignment="1">
      <alignment horizontal="left"/>
    </xf>
    <xf numFmtId="0" fontId="19" fillId="5" borderId="6" xfId="10" quotePrefix="1" applyFont="1" applyFill="1" applyBorder="1" applyAlignment="1">
      <alignment horizontal="left"/>
    </xf>
    <xf numFmtId="14" fontId="16" fillId="0" borderId="1" xfId="10" applyNumberFormat="1" applyFont="1" applyBorder="1" applyAlignment="1" applyProtection="1">
      <alignment horizontal="center"/>
      <protection locked="0"/>
    </xf>
    <xf numFmtId="0" fontId="19" fillId="4" borderId="7" xfId="10" applyFont="1" applyFill="1" applyBorder="1" applyAlignment="1">
      <alignment horizontal="center" vertical="center"/>
    </xf>
    <xf numFmtId="0" fontId="19" fillId="4" borderId="8" xfId="10" applyFont="1" applyFill="1" applyBorder="1" applyAlignment="1">
      <alignment horizontal="center" vertical="center"/>
    </xf>
    <xf numFmtId="0" fontId="19" fillId="4" borderId="9" xfId="10" applyFont="1" applyFill="1" applyBorder="1" applyAlignment="1">
      <alignment horizontal="center" vertical="center"/>
    </xf>
    <xf numFmtId="0" fontId="19" fillId="4" borderId="10" xfId="10" applyFont="1" applyFill="1" applyBorder="1" applyAlignment="1">
      <alignment horizontal="center" vertical="center"/>
    </xf>
    <xf numFmtId="0" fontId="19" fillId="4" borderId="13" xfId="10" applyFont="1" applyFill="1" applyBorder="1" applyAlignment="1">
      <alignment vertical="center" wrapText="1"/>
    </xf>
    <xf numFmtId="0" fontId="19" fillId="4" borderId="0" xfId="10" applyFont="1" applyFill="1" applyAlignment="1">
      <alignment vertical="center" wrapText="1"/>
    </xf>
    <xf numFmtId="49" fontId="16" fillId="0" borderId="5" xfId="10" applyNumberFormat="1" applyFont="1" applyBorder="1" applyAlignment="1" applyProtection="1">
      <alignment horizontal="center" vertical="center"/>
      <protection locked="0"/>
    </xf>
    <xf numFmtId="49" fontId="16" fillId="0" borderId="6" xfId="10" applyNumberFormat="1" applyFont="1" applyBorder="1" applyAlignment="1" applyProtection="1">
      <alignment horizontal="center" vertical="center"/>
      <protection locked="0"/>
    </xf>
    <xf numFmtId="49" fontId="16" fillId="0" borderId="4" xfId="10" applyNumberFormat="1" applyFont="1" applyBorder="1" applyAlignment="1" applyProtection="1">
      <alignment horizontal="center" vertical="center"/>
      <protection locked="0"/>
    </xf>
    <xf numFmtId="0" fontId="19" fillId="0" borderId="0" xfId="10" applyFont="1" applyAlignment="1">
      <alignment horizontal="center"/>
    </xf>
    <xf numFmtId="0" fontId="19" fillId="5" borderId="13" xfId="10" applyFont="1" applyFill="1" applyBorder="1" applyAlignment="1">
      <alignment vertical="center"/>
    </xf>
    <xf numFmtId="0" fontId="19" fillId="5" borderId="0" xfId="10" applyFont="1" applyFill="1" applyAlignment="1">
      <alignment vertical="center"/>
    </xf>
    <xf numFmtId="0" fontId="16" fillId="0" borderId="5" xfId="10" applyFont="1" applyBorder="1" applyAlignment="1" applyProtection="1">
      <alignment horizontal="left" vertical="center" indent="3"/>
      <protection locked="0"/>
    </xf>
    <xf numFmtId="0" fontId="16" fillId="0" borderId="4" xfId="10" applyFont="1" applyBorder="1" applyAlignment="1" applyProtection="1">
      <alignment horizontal="left" vertical="center" indent="3"/>
      <protection locked="0"/>
    </xf>
    <xf numFmtId="0" fontId="16" fillId="0" borderId="6" xfId="10" applyFont="1" applyBorder="1" applyAlignment="1" applyProtection="1">
      <alignment horizontal="left" vertical="center" indent="3"/>
      <protection locked="0"/>
    </xf>
    <xf numFmtId="0" fontId="16" fillId="0" borderId="5" xfId="10" applyFont="1" applyBorder="1" applyAlignment="1" applyProtection="1">
      <alignment horizontal="left" vertical="center" indent="1"/>
      <protection locked="0"/>
    </xf>
    <xf numFmtId="0" fontId="16" fillId="0" borderId="4" xfId="10" applyFont="1" applyBorder="1" applyAlignment="1" applyProtection="1">
      <alignment horizontal="left" vertical="center" indent="1"/>
      <protection locked="0"/>
    </xf>
    <xf numFmtId="0" fontId="16" fillId="0" borderId="6" xfId="10" applyFont="1" applyBorder="1" applyAlignment="1" applyProtection="1">
      <alignment horizontal="left" vertical="center" indent="1"/>
      <protection locked="0"/>
    </xf>
    <xf numFmtId="0" fontId="66" fillId="6" borderId="13" xfId="10" applyFont="1" applyFill="1" applyBorder="1" applyAlignment="1">
      <alignment horizontal="center" vertical="center"/>
    </xf>
    <xf numFmtId="0" fontId="66" fillId="6" borderId="0" xfId="10" applyFont="1" applyFill="1" applyAlignment="1">
      <alignment horizontal="center" vertical="center"/>
    </xf>
    <xf numFmtId="49" fontId="7" fillId="0" borderId="13" xfId="9" applyNumberFormat="1" applyFont="1" applyBorder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center" vertical="center"/>
      <protection locked="0"/>
    </xf>
    <xf numFmtId="0" fontId="19" fillId="7" borderId="13" xfId="10" applyFont="1" applyFill="1" applyBorder="1" applyAlignment="1">
      <alignment vertical="center"/>
    </xf>
    <xf numFmtId="0" fontId="19" fillId="7" borderId="0" xfId="10" applyFont="1" applyFill="1" applyAlignment="1">
      <alignment vertical="center"/>
    </xf>
    <xf numFmtId="0" fontId="16" fillId="0" borderId="5" xfId="10" applyFont="1" applyBorder="1" applyAlignment="1" applyProtection="1">
      <alignment horizontal="center" vertical="center"/>
      <protection locked="0"/>
    </xf>
    <xf numFmtId="0" fontId="16" fillId="0" borderId="4" xfId="10" applyFont="1" applyBorder="1" applyAlignment="1" applyProtection="1">
      <alignment horizontal="center" vertical="center"/>
      <protection locked="0"/>
    </xf>
    <xf numFmtId="0" fontId="16" fillId="0" borderId="6" xfId="10" applyFont="1" applyBorder="1" applyAlignment="1" applyProtection="1">
      <alignment horizontal="center" vertical="center"/>
      <protection locked="0"/>
    </xf>
    <xf numFmtId="0" fontId="16" fillId="0" borderId="1" xfId="10" applyFont="1" applyBorder="1" applyAlignment="1" applyProtection="1">
      <alignment horizontal="center" vertical="center"/>
      <protection locked="0"/>
    </xf>
    <xf numFmtId="0" fontId="16" fillId="0" borderId="0" xfId="10" applyFont="1" applyAlignment="1">
      <alignment horizontal="center"/>
    </xf>
    <xf numFmtId="0" fontId="15" fillId="6" borderId="4" xfId="10" applyFont="1" applyFill="1" applyBorder="1" applyAlignment="1">
      <alignment horizontal="center" vertical="center"/>
    </xf>
    <xf numFmtId="0" fontId="15" fillId="6" borderId="6" xfId="10" applyFont="1" applyFill="1" applyBorder="1" applyAlignment="1">
      <alignment horizontal="center" vertical="center"/>
    </xf>
    <xf numFmtId="0" fontId="15" fillId="6" borderId="0" xfId="10" applyFont="1" applyFill="1" applyAlignment="1">
      <alignment horizontal="center" vertical="center"/>
    </xf>
    <xf numFmtId="0" fontId="19" fillId="16" borderId="4" xfId="10" applyFont="1" applyFill="1" applyBorder="1" applyAlignment="1">
      <alignment horizontal="left" vertical="center" wrapText="1"/>
    </xf>
    <xf numFmtId="0" fontId="19" fillId="16" borderId="6" xfId="10" applyFont="1" applyFill="1" applyBorder="1" applyAlignment="1">
      <alignment horizontal="left" vertical="center" wrapText="1"/>
    </xf>
    <xf numFmtId="0" fontId="19" fillId="16" borderId="5" xfId="10" applyFont="1" applyFill="1" applyBorder="1" applyAlignment="1">
      <alignment horizontal="left" wrapText="1"/>
    </xf>
    <xf numFmtId="0" fontId="19" fillId="16" borderId="4" xfId="10" applyFont="1" applyFill="1" applyBorder="1" applyAlignment="1">
      <alignment horizontal="left" wrapText="1"/>
    </xf>
    <xf numFmtId="0" fontId="19" fillId="16" borderId="6" xfId="10" applyFont="1" applyFill="1" applyBorder="1" applyAlignment="1">
      <alignment horizontal="left" wrapText="1"/>
    </xf>
    <xf numFmtId="0" fontId="19" fillId="16" borderId="13" xfId="10" applyFont="1" applyFill="1" applyBorder="1" applyAlignment="1">
      <alignment horizontal="center" vertical="top" wrapText="1"/>
    </xf>
    <xf numFmtId="0" fontId="19" fillId="16" borderId="0" xfId="10" applyFont="1" applyFill="1" applyAlignment="1">
      <alignment horizontal="center" vertical="top" wrapText="1"/>
    </xf>
    <xf numFmtId="0" fontId="66" fillId="6" borderId="3" xfId="10" applyFont="1" applyFill="1" applyBorder="1" applyAlignment="1">
      <alignment horizontal="center" vertical="center"/>
    </xf>
    <xf numFmtId="0" fontId="66" fillId="6" borderId="8" xfId="10" applyFont="1" applyFill="1" applyBorder="1" applyAlignment="1">
      <alignment horizontal="center" vertical="center"/>
    </xf>
    <xf numFmtId="0" fontId="16" fillId="0" borderId="4" xfId="10" applyFont="1" applyBorder="1" applyAlignment="1">
      <alignment horizontal="center" vertical="top" wrapText="1"/>
    </xf>
    <xf numFmtId="0" fontId="16" fillId="0" borderId="6" xfId="10" applyFont="1" applyBorder="1" applyAlignment="1">
      <alignment horizontal="center" vertical="top" wrapText="1"/>
    </xf>
    <xf numFmtId="0" fontId="19" fillId="0" borderId="0" xfId="10" applyFont="1" applyAlignment="1">
      <alignment horizontal="justify" vertical="justify" wrapText="1"/>
    </xf>
    <xf numFmtId="0" fontId="68" fillId="0" borderId="9" xfId="10" applyFont="1" applyBorder="1" applyAlignment="1">
      <alignment horizontal="center" vertical="center"/>
    </xf>
    <xf numFmtId="0" fontId="68" fillId="0" borderId="2" xfId="10" applyFont="1" applyBorder="1" applyAlignment="1">
      <alignment horizontal="center" vertical="center"/>
    </xf>
    <xf numFmtId="0" fontId="68" fillId="0" borderId="10" xfId="10" applyFont="1" applyBorder="1" applyAlignment="1">
      <alignment horizontal="center" vertical="center"/>
    </xf>
    <xf numFmtId="0" fontId="9" fillId="0" borderId="5" xfId="10" applyFont="1" applyBorder="1" applyAlignment="1" applyProtection="1">
      <alignment horizontal="center" vertical="center"/>
      <protection locked="0"/>
    </xf>
    <xf numFmtId="0" fontId="9" fillId="0" borderId="4" xfId="10" applyFont="1" applyBorder="1" applyAlignment="1" applyProtection="1">
      <alignment horizontal="center" vertical="center"/>
      <protection locked="0"/>
    </xf>
    <xf numFmtId="0" fontId="9" fillId="0" borderId="6" xfId="10" applyFont="1" applyBorder="1" applyAlignment="1" applyProtection="1">
      <alignment horizontal="center" vertical="center"/>
      <protection locked="0"/>
    </xf>
    <xf numFmtId="0" fontId="9" fillId="0" borderId="9" xfId="10" applyFont="1" applyBorder="1" applyAlignment="1" applyProtection="1">
      <alignment horizontal="center" vertical="center"/>
      <protection locked="0"/>
    </xf>
    <xf numFmtId="0" fontId="9" fillId="0" borderId="2" xfId="10" applyFont="1" applyBorder="1" applyAlignment="1" applyProtection="1">
      <alignment horizontal="center" vertical="center"/>
      <protection locked="0"/>
    </xf>
    <xf numFmtId="0" fontId="9" fillId="0" borderId="10" xfId="10" applyFont="1" applyBorder="1" applyAlignment="1" applyProtection="1">
      <alignment horizontal="center" vertical="center"/>
      <protection locked="0"/>
    </xf>
    <xf numFmtId="0" fontId="18" fillId="0" borderId="0" xfId="10" applyFont="1" applyAlignment="1">
      <alignment horizontal="justify" vertical="center"/>
    </xf>
    <xf numFmtId="0" fontId="18" fillId="0" borderId="0" xfId="10" applyFont="1" applyAlignment="1">
      <alignment horizontal="justify" vertical="center" wrapText="1"/>
    </xf>
    <xf numFmtId="0" fontId="63" fillId="0" borderId="0" xfId="18" applyFont="1" applyAlignment="1">
      <alignment horizontal="center" vertical="top" wrapText="1"/>
    </xf>
    <xf numFmtId="0" fontId="62" fillId="0" borderId="0" xfId="18" applyFont="1" applyAlignment="1">
      <alignment horizontal="center" vertical="top"/>
    </xf>
    <xf numFmtId="1" fontId="62" fillId="0" borderId="0" xfId="18" applyNumberFormat="1" applyFont="1" applyAlignment="1">
      <alignment horizontal="center" vertical="top"/>
    </xf>
    <xf numFmtId="0" fontId="62" fillId="0" borderId="0" xfId="18" applyFont="1" applyAlignment="1">
      <alignment horizontal="center" vertical="top" wrapText="1"/>
    </xf>
    <xf numFmtId="0" fontId="62" fillId="0" borderId="0" xfId="18" applyFont="1" applyAlignment="1">
      <alignment horizontal="left" vertical="top" wrapText="1"/>
    </xf>
    <xf numFmtId="0" fontId="61" fillId="0" borderId="0" xfId="18" applyFont="1" applyAlignment="1">
      <alignment horizontal="left" vertical="top" wrapText="1"/>
    </xf>
    <xf numFmtId="0" fontId="62" fillId="0" borderId="0" xfId="18" applyFont="1" applyAlignment="1">
      <alignment horizontal="left" vertical="center"/>
    </xf>
    <xf numFmtId="167" fontId="62" fillId="0" borderId="0" xfId="18" applyNumberFormat="1" applyFont="1" applyAlignment="1">
      <alignment horizontal="left" vertical="top"/>
    </xf>
    <xf numFmtId="0" fontId="63" fillId="0" borderId="0" xfId="18" applyFont="1" applyAlignment="1">
      <alignment horizontal="left" wrapText="1"/>
    </xf>
    <xf numFmtId="0" fontId="61" fillId="0" borderId="0" xfId="18" applyFont="1" applyAlignment="1">
      <alignment horizontal="center" vertical="top" wrapText="1"/>
    </xf>
    <xf numFmtId="0" fontId="63" fillId="0" borderId="0" xfId="18" applyFont="1" applyAlignment="1">
      <alignment horizontal="left" vertical="center" wrapText="1"/>
    </xf>
  </cellXfs>
  <cellStyles count="19">
    <cellStyle name="Hipervínculo" xfId="3" builtinId="8"/>
    <cellStyle name="Hipervínculo 2" xfId="7" xr:uid="{00000000-0005-0000-0000-000001000000}"/>
    <cellStyle name="Hyperlink" xfId="17" xr:uid="{00000000-0005-0000-0000-000002000000}"/>
    <cellStyle name="Millares" xfId="1" builtinId="3"/>
    <cellStyle name="Millares 2" xfId="13" xr:uid="{00000000-0005-0000-0000-000004000000}"/>
    <cellStyle name="Moneda" xfId="8" builtinId="4"/>
    <cellStyle name="Moneda 2" xfId="5" xr:uid="{00000000-0005-0000-0000-000006000000}"/>
    <cellStyle name="Moneda 2 2" xfId="14" xr:uid="{00000000-0005-0000-0000-000007000000}"/>
    <cellStyle name="Normal" xfId="0" builtinId="0"/>
    <cellStyle name="Normal 10" xfId="9" xr:uid="{00000000-0005-0000-0000-000009000000}"/>
    <cellStyle name="Normal 2" xfId="4" xr:uid="{00000000-0005-0000-0000-00000A000000}"/>
    <cellStyle name="Normal 2 2" xfId="10" xr:uid="{00000000-0005-0000-0000-00000B000000}"/>
    <cellStyle name="Normal 2 3" xfId="15" xr:uid="{00000000-0005-0000-0000-00000C000000}"/>
    <cellStyle name="Normal 3" xfId="6" xr:uid="{00000000-0005-0000-0000-00000D000000}"/>
    <cellStyle name="Normal 4" xfId="11" xr:uid="{00000000-0005-0000-0000-00000E000000}"/>
    <cellStyle name="Normal 5" xfId="12" xr:uid="{00000000-0005-0000-0000-00000F000000}"/>
    <cellStyle name="Normal 6" xfId="16" xr:uid="{00000000-0005-0000-0000-000010000000}"/>
    <cellStyle name="Normal 7" xfId="18" xr:uid="{00000000-0005-0000-0000-000011000000}"/>
    <cellStyle name="Porcentaje" xfId="2" builtinId="5"/>
  </cellStyles>
  <dxfs count="37">
    <dxf>
      <fill>
        <patternFill>
          <bgColor rgb="FFFFFF99"/>
        </patternFill>
      </fill>
    </dxf>
    <dxf>
      <numFmt numFmtId="174" formatCode="####\ #####\ ####"/>
    </dxf>
    <dxf>
      <numFmt numFmtId="1" formatCode="0"/>
    </dxf>
    <dxf>
      <numFmt numFmtId="174" formatCode="####\ #####\ ####"/>
    </dxf>
    <dxf>
      <numFmt numFmtId="1" formatCode="0"/>
    </dxf>
    <dxf>
      <numFmt numFmtId="174" formatCode="####\ #####\ ####"/>
    </dxf>
    <dxf>
      <numFmt numFmtId="1" formatCode="0"/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4DE86"/>
        </patternFill>
      </fill>
    </dxf>
    <dxf>
      <fill>
        <patternFill>
          <bgColor rgb="FFA7D971"/>
        </patternFill>
      </fill>
    </dxf>
    <dxf>
      <fill>
        <patternFill>
          <bgColor rgb="FFA4D76B"/>
        </patternFill>
      </fill>
    </dxf>
    <dxf>
      <fill>
        <patternFill>
          <bgColor rgb="FFA9DA7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ADDB7B"/>
        </patternFill>
      </fill>
    </dxf>
    <dxf>
      <fill>
        <patternFill>
          <bgColor rgb="FFA2D668"/>
        </patternFill>
      </fill>
    </dxf>
    <dxf>
      <fill>
        <patternFill>
          <bgColor rgb="FFAFDC7E"/>
        </patternFill>
      </fill>
    </dxf>
    <dxf>
      <fill>
        <patternFill>
          <bgColor rgb="FFA9DA74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AFDC7E"/>
        </patternFill>
      </fill>
    </dxf>
    <dxf>
      <fill>
        <patternFill>
          <bgColor rgb="FFB4DE86"/>
        </patternFill>
      </fill>
    </dxf>
    <dxf>
      <fill>
        <patternFill>
          <bgColor rgb="FFA6D86E"/>
        </patternFill>
      </fill>
    </dxf>
    <dxf>
      <fill>
        <patternFill>
          <bgColor rgb="FFABDB77"/>
        </patternFill>
      </fill>
    </dxf>
    <dxf>
      <fill>
        <patternFill>
          <bgColor rgb="FFA9DA74"/>
        </patternFill>
      </fill>
    </dxf>
    <dxf>
      <fill>
        <patternFill>
          <bgColor rgb="FFADDB7B"/>
        </patternFill>
      </fill>
    </dxf>
    <dxf>
      <fill>
        <patternFill>
          <bgColor rgb="FFA9DA74"/>
        </patternFill>
      </fill>
    </dxf>
    <dxf>
      <fill>
        <patternFill>
          <bgColor rgb="FFA2D668"/>
        </patternFill>
      </fill>
    </dxf>
  </dxfs>
  <tableStyles count="0" defaultTableStyle="TableStyleMedium2" defaultPivotStyle="PivotStyleLight16"/>
  <colors>
    <mruColors>
      <color rgb="FFA7D971"/>
      <color rgb="FFAFDC7E"/>
      <color rgb="FFA9DA74"/>
      <color rgb="FFA4D76B"/>
      <color rgb="FFB4DE86"/>
      <color rgb="FFA6D86E"/>
      <color rgb="FFABDB77"/>
      <color rgb="FFADDB7B"/>
      <color rgb="FFA2D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1175657</xdr:colOff>
      <xdr:row>40</xdr:row>
      <xdr:rowOff>95590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7800" y="858304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58829</xdr:colOff>
      <xdr:row>1</xdr:row>
      <xdr:rowOff>92450</xdr:rowOff>
    </xdr:from>
    <xdr:to>
      <xdr:col>11</xdr:col>
      <xdr:colOff>190500</xdr:colOff>
      <xdr:row>3</xdr:row>
      <xdr:rowOff>56032</xdr:rowOff>
    </xdr:to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55579" y="454400"/>
          <a:ext cx="1693771" cy="32553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113</xdr:row>
          <xdr:rowOff>19050</xdr:rowOff>
        </xdr:from>
        <xdr:to>
          <xdr:col>11</xdr:col>
          <xdr:colOff>352425</xdr:colOff>
          <xdr:row>113</xdr:row>
          <xdr:rowOff>161925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2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914400</xdr:colOff>
          <xdr:row>113</xdr:row>
          <xdr:rowOff>19050</xdr:rowOff>
        </xdr:from>
        <xdr:to>
          <xdr:col>11</xdr:col>
          <xdr:colOff>1133475</xdr:colOff>
          <xdr:row>113</xdr:row>
          <xdr:rowOff>161925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2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26</xdr:row>
          <xdr:rowOff>38100</xdr:rowOff>
        </xdr:from>
        <xdr:to>
          <xdr:col>11</xdr:col>
          <xdr:colOff>352425</xdr:colOff>
          <xdr:row>26</xdr:row>
          <xdr:rowOff>180975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2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857250</xdr:colOff>
          <xdr:row>26</xdr:row>
          <xdr:rowOff>38100</xdr:rowOff>
        </xdr:from>
        <xdr:to>
          <xdr:col>11</xdr:col>
          <xdr:colOff>1076325</xdr:colOff>
          <xdr:row>26</xdr:row>
          <xdr:rowOff>180975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2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23</xdr:row>
          <xdr:rowOff>19050</xdr:rowOff>
        </xdr:from>
        <xdr:to>
          <xdr:col>2</xdr:col>
          <xdr:colOff>819150</xdr:colOff>
          <xdr:row>23</xdr:row>
          <xdr:rowOff>161925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2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23</xdr:row>
          <xdr:rowOff>19050</xdr:rowOff>
        </xdr:from>
        <xdr:to>
          <xdr:col>2</xdr:col>
          <xdr:colOff>342900</xdr:colOff>
          <xdr:row>23</xdr:row>
          <xdr:rowOff>161925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2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110</xdr:row>
          <xdr:rowOff>19050</xdr:rowOff>
        </xdr:from>
        <xdr:to>
          <xdr:col>2</xdr:col>
          <xdr:colOff>819150</xdr:colOff>
          <xdr:row>110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2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110</xdr:row>
          <xdr:rowOff>28575</xdr:rowOff>
        </xdr:from>
        <xdr:to>
          <xdr:col>2</xdr:col>
          <xdr:colOff>342900</xdr:colOff>
          <xdr:row>110</xdr:row>
          <xdr:rowOff>171450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2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1047750</xdr:colOff>
          <xdr:row>19</xdr:row>
          <xdr:rowOff>38100</xdr:rowOff>
        </xdr:from>
        <xdr:to>
          <xdr:col>2</xdr:col>
          <xdr:colOff>1266825</xdr:colOff>
          <xdr:row>19</xdr:row>
          <xdr:rowOff>180975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2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1019175</xdr:colOff>
          <xdr:row>106</xdr:row>
          <xdr:rowOff>19050</xdr:rowOff>
        </xdr:from>
        <xdr:to>
          <xdr:col>3</xdr:col>
          <xdr:colOff>1238250</xdr:colOff>
          <xdr:row>106</xdr:row>
          <xdr:rowOff>161925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2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106</xdr:row>
          <xdr:rowOff>9525</xdr:rowOff>
        </xdr:from>
        <xdr:to>
          <xdr:col>3</xdr:col>
          <xdr:colOff>352425</xdr:colOff>
          <xdr:row>106</xdr:row>
          <xdr:rowOff>152400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2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962025</xdr:colOff>
          <xdr:row>113</xdr:row>
          <xdr:rowOff>28575</xdr:rowOff>
        </xdr:from>
        <xdr:to>
          <xdr:col>4</xdr:col>
          <xdr:colOff>1181100</xdr:colOff>
          <xdr:row>113</xdr:row>
          <xdr:rowOff>171450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2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171450</xdr:colOff>
          <xdr:row>113</xdr:row>
          <xdr:rowOff>19050</xdr:rowOff>
        </xdr:from>
        <xdr:to>
          <xdr:col>4</xdr:col>
          <xdr:colOff>381000</xdr:colOff>
          <xdr:row>113</xdr:row>
          <xdr:rowOff>161925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2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666750</xdr:colOff>
      <xdr:row>62</xdr:row>
      <xdr:rowOff>72116</xdr:rowOff>
    </xdr:from>
    <xdr:to>
      <xdr:col>7</xdr:col>
      <xdr:colOff>882750</xdr:colOff>
      <xdr:row>62</xdr:row>
      <xdr:rowOff>216116</xdr:rowOff>
    </xdr:to>
    <xdr:sp macro="" textlink="">
      <xdr:nvSpPr>
        <xdr:cNvPr id="27" name="Check Box 62" hidden="1">
          <a:extLst>
            <a:ext uri="{63B3BB69-23CF-44E3-9099-C40C66FF867C}">
              <a14:compatExt xmlns:a14="http://schemas.microsoft.com/office/drawing/2010/main" spid="_x0000_s2110"/>
            </a:ex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>
          <a:off x="8820150" y="12311741"/>
          <a:ext cx="21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137433</xdr:colOff>
      <xdr:row>62</xdr:row>
      <xdr:rowOff>31295</xdr:rowOff>
    </xdr:from>
    <xdr:to>
      <xdr:col>7</xdr:col>
      <xdr:colOff>353433</xdr:colOff>
      <xdr:row>62</xdr:row>
      <xdr:rowOff>175295</xdr:rowOff>
    </xdr:to>
    <xdr:sp macro="" textlink="">
      <xdr:nvSpPr>
        <xdr:cNvPr id="28" name="Check Box 63" hidden="1">
          <a:extLst>
            <a:ext uri="{63B3BB69-23CF-44E3-9099-C40C66FF867C}">
              <a14:compatExt xmlns:a14="http://schemas.microsoft.com/office/drawing/2010/main" spid="_x0000_s2111"/>
            </a:ex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 bwMode="auto">
        <a:xfrm>
          <a:off x="8290833" y="12270920"/>
          <a:ext cx="21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1000125</xdr:colOff>
          <xdr:row>62</xdr:row>
          <xdr:rowOff>47625</xdr:rowOff>
        </xdr:from>
        <xdr:to>
          <xdr:col>7</xdr:col>
          <xdr:colOff>1209675</xdr:colOff>
          <xdr:row>62</xdr:row>
          <xdr:rowOff>200025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2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62</xdr:row>
          <xdr:rowOff>57150</xdr:rowOff>
        </xdr:from>
        <xdr:to>
          <xdr:col>7</xdr:col>
          <xdr:colOff>400050</xdr:colOff>
          <xdr:row>62</xdr:row>
          <xdr:rowOff>209550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2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1066800</xdr:colOff>
          <xdr:row>27</xdr:row>
          <xdr:rowOff>19050</xdr:rowOff>
        </xdr:from>
        <xdr:to>
          <xdr:col>3</xdr:col>
          <xdr:colOff>1285875</xdr:colOff>
          <xdr:row>27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2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27</xdr:row>
          <xdr:rowOff>19050</xdr:rowOff>
        </xdr:from>
        <xdr:to>
          <xdr:col>3</xdr:col>
          <xdr:colOff>314325</xdr:colOff>
          <xdr:row>27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2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1200150</xdr:colOff>
          <xdr:row>23</xdr:row>
          <xdr:rowOff>28575</xdr:rowOff>
        </xdr:from>
        <xdr:to>
          <xdr:col>5</xdr:col>
          <xdr:colOff>19050</xdr:colOff>
          <xdr:row>23</xdr:row>
          <xdr:rowOff>171450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2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23</xdr:row>
          <xdr:rowOff>19050</xdr:rowOff>
        </xdr:from>
        <xdr:to>
          <xdr:col>4</xdr:col>
          <xdr:colOff>666750</xdr:colOff>
          <xdr:row>23</xdr:row>
          <xdr:rowOff>161925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2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1209675</xdr:colOff>
          <xdr:row>110</xdr:row>
          <xdr:rowOff>28575</xdr:rowOff>
        </xdr:from>
        <xdr:to>
          <xdr:col>5</xdr:col>
          <xdr:colOff>28575</xdr:colOff>
          <xdr:row>110</xdr:row>
          <xdr:rowOff>171450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2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110</xdr:row>
          <xdr:rowOff>19050</xdr:rowOff>
        </xdr:from>
        <xdr:to>
          <xdr:col>4</xdr:col>
          <xdr:colOff>657225</xdr:colOff>
          <xdr:row>110</xdr:row>
          <xdr:rowOff>161925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2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1247775</xdr:colOff>
          <xdr:row>66</xdr:row>
          <xdr:rowOff>28575</xdr:rowOff>
        </xdr:from>
        <xdr:to>
          <xdr:col>7</xdr:col>
          <xdr:colOff>66675</xdr:colOff>
          <xdr:row>66</xdr:row>
          <xdr:rowOff>171450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2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1019175</xdr:colOff>
          <xdr:row>66</xdr:row>
          <xdr:rowOff>19050</xdr:rowOff>
        </xdr:from>
        <xdr:to>
          <xdr:col>8</xdr:col>
          <xdr:colOff>1228725</xdr:colOff>
          <xdr:row>66</xdr:row>
          <xdr:rowOff>161925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2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647700</xdr:colOff>
          <xdr:row>66</xdr:row>
          <xdr:rowOff>19050</xdr:rowOff>
        </xdr:from>
        <xdr:to>
          <xdr:col>11</xdr:col>
          <xdr:colOff>857250</xdr:colOff>
          <xdr:row>66</xdr:row>
          <xdr:rowOff>161925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2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923925</xdr:colOff>
          <xdr:row>20</xdr:row>
          <xdr:rowOff>9525</xdr:rowOff>
        </xdr:from>
        <xdr:to>
          <xdr:col>7</xdr:col>
          <xdr:colOff>1143000</xdr:colOff>
          <xdr:row>20</xdr:row>
          <xdr:rowOff>152400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2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904875</xdr:colOff>
          <xdr:row>20</xdr:row>
          <xdr:rowOff>19050</xdr:rowOff>
        </xdr:from>
        <xdr:to>
          <xdr:col>8</xdr:col>
          <xdr:colOff>1123950</xdr:colOff>
          <xdr:row>20</xdr:row>
          <xdr:rowOff>161925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2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1285875</xdr:colOff>
          <xdr:row>20</xdr:row>
          <xdr:rowOff>9525</xdr:rowOff>
        </xdr:from>
        <xdr:to>
          <xdr:col>10</xdr:col>
          <xdr:colOff>1504950</xdr:colOff>
          <xdr:row>20</xdr:row>
          <xdr:rowOff>152400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2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21</xdr:row>
          <xdr:rowOff>19050</xdr:rowOff>
        </xdr:from>
        <xdr:to>
          <xdr:col>6</xdr:col>
          <xdr:colOff>733425</xdr:colOff>
          <xdr:row>21</xdr:row>
          <xdr:rowOff>161925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2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1047750</xdr:colOff>
          <xdr:row>21</xdr:row>
          <xdr:rowOff>28575</xdr:rowOff>
        </xdr:from>
        <xdr:to>
          <xdr:col>4</xdr:col>
          <xdr:colOff>1266825</xdr:colOff>
          <xdr:row>21</xdr:row>
          <xdr:rowOff>171450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2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21</xdr:row>
          <xdr:rowOff>28575</xdr:rowOff>
        </xdr:from>
        <xdr:to>
          <xdr:col>2</xdr:col>
          <xdr:colOff>676275</xdr:colOff>
          <xdr:row>21</xdr:row>
          <xdr:rowOff>171450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2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904875</xdr:colOff>
          <xdr:row>20</xdr:row>
          <xdr:rowOff>19050</xdr:rowOff>
        </xdr:from>
        <xdr:to>
          <xdr:col>9</xdr:col>
          <xdr:colOff>1123950</xdr:colOff>
          <xdr:row>20</xdr:row>
          <xdr:rowOff>161925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2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981075</xdr:colOff>
          <xdr:row>20</xdr:row>
          <xdr:rowOff>9525</xdr:rowOff>
        </xdr:from>
        <xdr:to>
          <xdr:col>12</xdr:col>
          <xdr:colOff>0</xdr:colOff>
          <xdr:row>20</xdr:row>
          <xdr:rowOff>152400</xdr:rowOff>
        </xdr:to>
        <xdr:sp macro="" textlink="">
          <xdr:nvSpPr>
            <xdr:cNvPr id="22571" name="Check Box 43" hidden="1">
              <a:extLst>
                <a:ext uri="{63B3BB69-23CF-44E3-9099-C40C66FF867C}">
                  <a14:compatExt spid="_x0000_s22571"/>
                </a:ext>
                <a:ext uri="{FF2B5EF4-FFF2-40B4-BE49-F238E27FC236}">
                  <a16:creationId xmlns:a16="http://schemas.microsoft.com/office/drawing/2014/main" id="{00000000-0008-0000-0200-00002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990600</xdr:colOff>
          <xdr:row>109</xdr:row>
          <xdr:rowOff>66675</xdr:rowOff>
        </xdr:from>
        <xdr:to>
          <xdr:col>9</xdr:col>
          <xdr:colOff>1209675</xdr:colOff>
          <xdr:row>109</xdr:row>
          <xdr:rowOff>209550</xdr:rowOff>
        </xdr:to>
        <xdr:sp macro="" textlink="">
          <xdr:nvSpPr>
            <xdr:cNvPr id="22572" name="Check Box 44" hidden="1">
              <a:extLst>
                <a:ext uri="{63B3BB69-23CF-44E3-9099-C40C66FF867C}">
                  <a14:compatExt spid="_x0000_s22572"/>
                </a:ext>
                <a:ext uri="{FF2B5EF4-FFF2-40B4-BE49-F238E27FC236}">
                  <a16:creationId xmlns:a16="http://schemas.microsoft.com/office/drawing/2014/main" id="{00000000-0008-0000-0200-00002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109</xdr:row>
          <xdr:rowOff>57150</xdr:rowOff>
        </xdr:from>
        <xdr:to>
          <xdr:col>9</xdr:col>
          <xdr:colOff>361950</xdr:colOff>
          <xdr:row>109</xdr:row>
          <xdr:rowOff>200025</xdr:rowOff>
        </xdr:to>
        <xdr:sp macro="" textlink="">
          <xdr:nvSpPr>
            <xdr:cNvPr id="22573" name="Check Box 45" hidden="1">
              <a:extLst>
                <a:ext uri="{63B3BB69-23CF-44E3-9099-C40C66FF867C}">
                  <a14:compatExt spid="_x0000_s22573"/>
                </a:ext>
                <a:ext uri="{FF2B5EF4-FFF2-40B4-BE49-F238E27FC236}">
                  <a16:creationId xmlns:a16="http://schemas.microsoft.com/office/drawing/2014/main" id="{00000000-0008-0000-0200-00002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923925</xdr:colOff>
          <xdr:row>107</xdr:row>
          <xdr:rowOff>9525</xdr:rowOff>
        </xdr:from>
        <xdr:to>
          <xdr:col>7</xdr:col>
          <xdr:colOff>1143000</xdr:colOff>
          <xdr:row>107</xdr:row>
          <xdr:rowOff>152400</xdr:rowOff>
        </xdr:to>
        <xdr:sp macro="" textlink="">
          <xdr:nvSpPr>
            <xdr:cNvPr id="22574" name="Check Box 46" hidden="1">
              <a:extLst>
                <a:ext uri="{63B3BB69-23CF-44E3-9099-C40C66FF867C}">
                  <a14:compatExt spid="_x0000_s22574"/>
                </a:ext>
                <a:ext uri="{FF2B5EF4-FFF2-40B4-BE49-F238E27FC236}">
                  <a16:creationId xmlns:a16="http://schemas.microsoft.com/office/drawing/2014/main" id="{00000000-0008-0000-0200-00002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904875</xdr:colOff>
          <xdr:row>107</xdr:row>
          <xdr:rowOff>19050</xdr:rowOff>
        </xdr:from>
        <xdr:to>
          <xdr:col>8</xdr:col>
          <xdr:colOff>1123950</xdr:colOff>
          <xdr:row>107</xdr:row>
          <xdr:rowOff>161925</xdr:rowOff>
        </xdr:to>
        <xdr:sp macro="" textlink="">
          <xdr:nvSpPr>
            <xdr:cNvPr id="22575" name="Check Box 47" hidden="1">
              <a:extLst>
                <a:ext uri="{63B3BB69-23CF-44E3-9099-C40C66FF867C}">
                  <a14:compatExt spid="_x0000_s22575"/>
                </a:ext>
                <a:ext uri="{FF2B5EF4-FFF2-40B4-BE49-F238E27FC236}">
                  <a16:creationId xmlns:a16="http://schemas.microsoft.com/office/drawing/2014/main" id="{00000000-0008-0000-0200-00002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1285875</xdr:colOff>
          <xdr:row>107</xdr:row>
          <xdr:rowOff>9525</xdr:rowOff>
        </xdr:from>
        <xdr:to>
          <xdr:col>10</xdr:col>
          <xdr:colOff>1504950</xdr:colOff>
          <xdr:row>107</xdr:row>
          <xdr:rowOff>152400</xdr:rowOff>
        </xdr:to>
        <xdr:sp macro="" textlink="">
          <xdr:nvSpPr>
            <xdr:cNvPr id="22576" name="Check Box 48" hidden="1">
              <a:extLst>
                <a:ext uri="{63B3BB69-23CF-44E3-9099-C40C66FF867C}">
                  <a14:compatExt spid="_x0000_s22576"/>
                </a:ext>
                <a:ext uri="{FF2B5EF4-FFF2-40B4-BE49-F238E27FC236}">
                  <a16:creationId xmlns:a16="http://schemas.microsoft.com/office/drawing/2014/main" id="{00000000-0008-0000-0200-00003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108</xdr:row>
          <xdr:rowOff>19050</xdr:rowOff>
        </xdr:from>
        <xdr:to>
          <xdr:col>6</xdr:col>
          <xdr:colOff>733425</xdr:colOff>
          <xdr:row>108</xdr:row>
          <xdr:rowOff>161925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  <a:ext uri="{FF2B5EF4-FFF2-40B4-BE49-F238E27FC236}">
                  <a16:creationId xmlns:a16="http://schemas.microsoft.com/office/drawing/2014/main" id="{00000000-0008-0000-0200-00003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1047750</xdr:colOff>
          <xdr:row>108</xdr:row>
          <xdr:rowOff>28575</xdr:rowOff>
        </xdr:from>
        <xdr:to>
          <xdr:col>4</xdr:col>
          <xdr:colOff>1266825</xdr:colOff>
          <xdr:row>108</xdr:row>
          <xdr:rowOff>171450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  <a:ext uri="{FF2B5EF4-FFF2-40B4-BE49-F238E27FC236}">
                  <a16:creationId xmlns:a16="http://schemas.microsoft.com/office/drawing/2014/main" id="{00000000-0008-0000-0200-00003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108</xdr:row>
          <xdr:rowOff>28575</xdr:rowOff>
        </xdr:from>
        <xdr:to>
          <xdr:col>2</xdr:col>
          <xdr:colOff>676275</xdr:colOff>
          <xdr:row>108</xdr:row>
          <xdr:rowOff>171450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  <a:ext uri="{FF2B5EF4-FFF2-40B4-BE49-F238E27FC236}">
                  <a16:creationId xmlns:a16="http://schemas.microsoft.com/office/drawing/2014/main" id="{00000000-0008-0000-0200-00003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904875</xdr:colOff>
          <xdr:row>107</xdr:row>
          <xdr:rowOff>19050</xdr:rowOff>
        </xdr:from>
        <xdr:to>
          <xdr:col>9</xdr:col>
          <xdr:colOff>1123950</xdr:colOff>
          <xdr:row>107</xdr:row>
          <xdr:rowOff>161925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  <a:ext uri="{FF2B5EF4-FFF2-40B4-BE49-F238E27FC236}">
                  <a16:creationId xmlns:a16="http://schemas.microsoft.com/office/drawing/2014/main" id="{00000000-0008-0000-0200-00003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981075</xdr:colOff>
          <xdr:row>107</xdr:row>
          <xdr:rowOff>9525</xdr:rowOff>
        </xdr:from>
        <xdr:to>
          <xdr:col>12</xdr:col>
          <xdr:colOff>0</xdr:colOff>
          <xdr:row>107</xdr:row>
          <xdr:rowOff>152400</xdr:rowOff>
        </xdr:to>
        <xdr:sp macro="" textlink="">
          <xdr:nvSpPr>
            <xdr:cNvPr id="22581" name="Check Box 53" hidden="1">
              <a:extLst>
                <a:ext uri="{63B3BB69-23CF-44E3-9099-C40C66FF867C}">
                  <a14:compatExt spid="_x0000_s22581"/>
                </a:ext>
                <a:ext uri="{FF2B5EF4-FFF2-40B4-BE49-F238E27FC236}">
                  <a16:creationId xmlns:a16="http://schemas.microsoft.com/office/drawing/2014/main" id="{00000000-0008-0000-0200-00003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30</xdr:row>
          <xdr:rowOff>28575</xdr:rowOff>
        </xdr:from>
        <xdr:to>
          <xdr:col>7</xdr:col>
          <xdr:colOff>962025</xdr:colOff>
          <xdr:row>30</xdr:row>
          <xdr:rowOff>142875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  <a:ext uri="{FF2B5EF4-FFF2-40B4-BE49-F238E27FC236}">
                  <a16:creationId xmlns:a16="http://schemas.microsoft.com/office/drawing/2014/main" id="{00000000-0008-0000-0200-00003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1057275</xdr:colOff>
          <xdr:row>63</xdr:row>
          <xdr:rowOff>38100</xdr:rowOff>
        </xdr:from>
        <xdr:to>
          <xdr:col>4</xdr:col>
          <xdr:colOff>1276350</xdr:colOff>
          <xdr:row>63</xdr:row>
          <xdr:rowOff>180975</xdr:rowOff>
        </xdr:to>
        <xdr:sp macro="" textlink="">
          <xdr:nvSpPr>
            <xdr:cNvPr id="22583" name="Check Box 55" hidden="1">
              <a:extLst>
                <a:ext uri="{63B3BB69-23CF-44E3-9099-C40C66FF867C}">
                  <a14:compatExt spid="_x0000_s22583"/>
                </a:ext>
                <a:ext uri="{FF2B5EF4-FFF2-40B4-BE49-F238E27FC236}">
                  <a16:creationId xmlns:a16="http://schemas.microsoft.com/office/drawing/2014/main" id="{00000000-0008-0000-0200-00003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63</xdr:row>
          <xdr:rowOff>28575</xdr:rowOff>
        </xdr:from>
        <xdr:to>
          <xdr:col>3</xdr:col>
          <xdr:colOff>923925</xdr:colOff>
          <xdr:row>63</xdr:row>
          <xdr:rowOff>171450</xdr:rowOff>
        </xdr:to>
        <xdr:sp macro="" textlink="">
          <xdr:nvSpPr>
            <xdr:cNvPr id="22584" name="Check Box 56" hidden="1">
              <a:extLst>
                <a:ext uri="{63B3BB69-23CF-44E3-9099-C40C66FF867C}">
                  <a14:compatExt spid="_x0000_s22584"/>
                </a:ext>
                <a:ext uri="{FF2B5EF4-FFF2-40B4-BE49-F238E27FC236}">
                  <a16:creationId xmlns:a16="http://schemas.microsoft.com/office/drawing/2014/main" id="{00000000-0008-0000-0200-00003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666750</xdr:colOff>
          <xdr:row>117</xdr:row>
          <xdr:rowOff>28575</xdr:rowOff>
        </xdr:from>
        <xdr:to>
          <xdr:col>5</xdr:col>
          <xdr:colOff>914400</xdr:colOff>
          <xdr:row>117</xdr:row>
          <xdr:rowOff>152400</xdr:rowOff>
        </xdr:to>
        <xdr:sp macro="" textlink="">
          <xdr:nvSpPr>
            <xdr:cNvPr id="22585" name="Check Box 57" hidden="1">
              <a:extLst>
                <a:ext uri="{63B3BB69-23CF-44E3-9099-C40C66FF867C}">
                  <a14:compatExt spid="_x0000_s22585"/>
                </a:ext>
                <a:ext uri="{FF2B5EF4-FFF2-40B4-BE49-F238E27FC236}">
                  <a16:creationId xmlns:a16="http://schemas.microsoft.com/office/drawing/2014/main" id="{00000000-0008-0000-0200-00003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666750</xdr:colOff>
          <xdr:row>117</xdr:row>
          <xdr:rowOff>38100</xdr:rowOff>
        </xdr:from>
        <xdr:to>
          <xdr:col>6</xdr:col>
          <xdr:colOff>962025</xdr:colOff>
          <xdr:row>117</xdr:row>
          <xdr:rowOff>152400</xdr:rowOff>
        </xdr:to>
        <xdr:sp macro="" textlink="">
          <xdr:nvSpPr>
            <xdr:cNvPr id="22586" name="Check Box 58" hidden="1">
              <a:extLst>
                <a:ext uri="{63B3BB69-23CF-44E3-9099-C40C66FF867C}">
                  <a14:compatExt spid="_x0000_s22586"/>
                </a:ext>
                <a:ext uri="{FF2B5EF4-FFF2-40B4-BE49-F238E27FC236}">
                  <a16:creationId xmlns:a16="http://schemas.microsoft.com/office/drawing/2014/main" id="{00000000-0008-0000-0200-00003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117</xdr:row>
          <xdr:rowOff>28575</xdr:rowOff>
        </xdr:from>
        <xdr:to>
          <xdr:col>7</xdr:col>
          <xdr:colOff>962025</xdr:colOff>
          <xdr:row>117</xdr:row>
          <xdr:rowOff>142875</xdr:rowOff>
        </xdr:to>
        <xdr:sp macro="" textlink="">
          <xdr:nvSpPr>
            <xdr:cNvPr id="22587" name="Check Box 59" hidden="1">
              <a:extLst>
                <a:ext uri="{63B3BB69-23CF-44E3-9099-C40C66FF867C}">
                  <a14:compatExt spid="_x0000_s22587"/>
                </a:ext>
                <a:ext uri="{FF2B5EF4-FFF2-40B4-BE49-F238E27FC236}">
                  <a16:creationId xmlns:a16="http://schemas.microsoft.com/office/drawing/2014/main" id="{00000000-0008-0000-0200-00003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136</xdr:row>
          <xdr:rowOff>0</xdr:rowOff>
        </xdr:from>
        <xdr:to>
          <xdr:col>11</xdr:col>
          <xdr:colOff>352425</xdr:colOff>
          <xdr:row>136</xdr:row>
          <xdr:rowOff>152400</xdr:rowOff>
        </xdr:to>
        <xdr:sp macro="" textlink="">
          <xdr:nvSpPr>
            <xdr:cNvPr id="22588" name="Check Box 60" hidden="1">
              <a:extLst>
                <a:ext uri="{63B3BB69-23CF-44E3-9099-C40C66FF867C}">
                  <a14:compatExt spid="_x0000_s22588"/>
                </a:ext>
                <a:ext uri="{FF2B5EF4-FFF2-40B4-BE49-F238E27FC236}">
                  <a16:creationId xmlns:a16="http://schemas.microsoft.com/office/drawing/2014/main" id="{00000000-0008-0000-0200-00003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857250</xdr:colOff>
          <xdr:row>136</xdr:row>
          <xdr:rowOff>0</xdr:rowOff>
        </xdr:from>
        <xdr:to>
          <xdr:col>11</xdr:col>
          <xdr:colOff>1076325</xdr:colOff>
          <xdr:row>136</xdr:row>
          <xdr:rowOff>152400</xdr:rowOff>
        </xdr:to>
        <xdr:sp macro="" textlink="">
          <xdr:nvSpPr>
            <xdr:cNvPr id="22589" name="Check Box 61" hidden="1">
              <a:extLst>
                <a:ext uri="{63B3BB69-23CF-44E3-9099-C40C66FF867C}">
                  <a14:compatExt spid="_x0000_s22589"/>
                </a:ext>
                <a:ext uri="{FF2B5EF4-FFF2-40B4-BE49-F238E27FC236}">
                  <a16:creationId xmlns:a16="http://schemas.microsoft.com/office/drawing/2014/main" id="{00000000-0008-0000-0200-00003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638175</xdr:colOff>
          <xdr:row>133</xdr:row>
          <xdr:rowOff>9525</xdr:rowOff>
        </xdr:from>
        <xdr:to>
          <xdr:col>3</xdr:col>
          <xdr:colOff>28575</xdr:colOff>
          <xdr:row>133</xdr:row>
          <xdr:rowOff>152400</xdr:rowOff>
        </xdr:to>
        <xdr:sp macro="" textlink="">
          <xdr:nvSpPr>
            <xdr:cNvPr id="22590" name="Check Box 62" hidden="1">
              <a:extLst>
                <a:ext uri="{63B3BB69-23CF-44E3-9099-C40C66FF867C}">
                  <a14:compatExt spid="_x0000_s22590"/>
                </a:ext>
                <a:ext uri="{FF2B5EF4-FFF2-40B4-BE49-F238E27FC236}">
                  <a16:creationId xmlns:a16="http://schemas.microsoft.com/office/drawing/2014/main" id="{00000000-0008-0000-0200-00003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133</xdr:row>
          <xdr:rowOff>19050</xdr:rowOff>
        </xdr:from>
        <xdr:to>
          <xdr:col>2</xdr:col>
          <xdr:colOff>314325</xdr:colOff>
          <xdr:row>133</xdr:row>
          <xdr:rowOff>161925</xdr:rowOff>
        </xdr:to>
        <xdr:sp macro="" textlink="">
          <xdr:nvSpPr>
            <xdr:cNvPr id="22591" name="Check Box 63" hidden="1">
              <a:extLst>
                <a:ext uri="{63B3BB69-23CF-44E3-9099-C40C66FF867C}">
                  <a14:compatExt spid="_x0000_s22591"/>
                </a:ext>
                <a:ext uri="{FF2B5EF4-FFF2-40B4-BE49-F238E27FC236}">
                  <a16:creationId xmlns:a16="http://schemas.microsoft.com/office/drawing/2014/main" id="{00000000-0008-0000-0200-00003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666750</xdr:colOff>
          <xdr:row>140</xdr:row>
          <xdr:rowOff>28575</xdr:rowOff>
        </xdr:from>
        <xdr:to>
          <xdr:col>5</xdr:col>
          <xdr:colOff>885825</xdr:colOff>
          <xdr:row>140</xdr:row>
          <xdr:rowOff>142875</xdr:rowOff>
        </xdr:to>
        <xdr:sp macro="" textlink="">
          <xdr:nvSpPr>
            <xdr:cNvPr id="22592" name="Check Box 64" hidden="1">
              <a:extLst>
                <a:ext uri="{63B3BB69-23CF-44E3-9099-C40C66FF867C}">
                  <a14:compatExt spid="_x0000_s22592"/>
                </a:ext>
                <a:ext uri="{FF2B5EF4-FFF2-40B4-BE49-F238E27FC236}">
                  <a16:creationId xmlns:a16="http://schemas.microsoft.com/office/drawing/2014/main" id="{00000000-0008-0000-0200-00004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140</xdr:row>
          <xdr:rowOff>28575</xdr:rowOff>
        </xdr:from>
        <xdr:to>
          <xdr:col>6</xdr:col>
          <xdr:colOff>819150</xdr:colOff>
          <xdr:row>140</xdr:row>
          <xdr:rowOff>142875</xdr:rowOff>
        </xdr:to>
        <xdr:sp macro="" textlink="">
          <xdr:nvSpPr>
            <xdr:cNvPr id="22593" name="Check Box 65" hidden="1">
              <a:extLst>
                <a:ext uri="{63B3BB69-23CF-44E3-9099-C40C66FF867C}">
                  <a14:compatExt spid="_x0000_s22593"/>
                </a:ext>
                <a:ext uri="{FF2B5EF4-FFF2-40B4-BE49-F238E27FC236}">
                  <a16:creationId xmlns:a16="http://schemas.microsoft.com/office/drawing/2014/main" id="{00000000-0008-0000-0200-00004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129</xdr:row>
          <xdr:rowOff>19050</xdr:rowOff>
        </xdr:from>
        <xdr:to>
          <xdr:col>3</xdr:col>
          <xdr:colOff>1200150</xdr:colOff>
          <xdr:row>129</xdr:row>
          <xdr:rowOff>161925</xdr:rowOff>
        </xdr:to>
        <xdr:sp macro="" textlink="">
          <xdr:nvSpPr>
            <xdr:cNvPr id="22594" name="Check Box 66" hidden="1">
              <a:extLst>
                <a:ext uri="{63B3BB69-23CF-44E3-9099-C40C66FF867C}">
                  <a14:compatExt spid="_x0000_s22594"/>
                </a:ext>
                <a:ext uri="{FF2B5EF4-FFF2-40B4-BE49-F238E27FC236}">
                  <a16:creationId xmlns:a16="http://schemas.microsoft.com/office/drawing/2014/main" id="{00000000-0008-0000-0200-00004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129</xdr:row>
          <xdr:rowOff>9525</xdr:rowOff>
        </xdr:from>
        <xdr:to>
          <xdr:col>3</xdr:col>
          <xdr:colOff>352425</xdr:colOff>
          <xdr:row>129</xdr:row>
          <xdr:rowOff>152400</xdr:rowOff>
        </xdr:to>
        <xdr:sp macro="" textlink="">
          <xdr:nvSpPr>
            <xdr:cNvPr id="22595" name="Check Box 67" hidden="1">
              <a:extLst>
                <a:ext uri="{63B3BB69-23CF-44E3-9099-C40C66FF867C}">
                  <a14:compatExt spid="_x0000_s22595"/>
                </a:ext>
                <a:ext uri="{FF2B5EF4-FFF2-40B4-BE49-F238E27FC236}">
                  <a16:creationId xmlns:a16="http://schemas.microsoft.com/office/drawing/2014/main" id="{00000000-0008-0000-0200-00004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1200150</xdr:colOff>
          <xdr:row>136</xdr:row>
          <xdr:rowOff>0</xdr:rowOff>
        </xdr:from>
        <xdr:to>
          <xdr:col>4</xdr:col>
          <xdr:colOff>1419225</xdr:colOff>
          <xdr:row>136</xdr:row>
          <xdr:rowOff>142875</xdr:rowOff>
        </xdr:to>
        <xdr:sp macro="" textlink="">
          <xdr:nvSpPr>
            <xdr:cNvPr id="22596" name="Check Box 68" hidden="1">
              <a:extLst>
                <a:ext uri="{63B3BB69-23CF-44E3-9099-C40C66FF867C}">
                  <a14:compatExt spid="_x0000_s22596"/>
                </a:ext>
                <a:ext uri="{FF2B5EF4-FFF2-40B4-BE49-F238E27FC236}">
                  <a16:creationId xmlns:a16="http://schemas.microsoft.com/office/drawing/2014/main" id="{00000000-0008-0000-0200-00004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136</xdr:row>
          <xdr:rowOff>9525</xdr:rowOff>
        </xdr:from>
        <xdr:to>
          <xdr:col>4</xdr:col>
          <xdr:colOff>361950</xdr:colOff>
          <xdr:row>136</xdr:row>
          <xdr:rowOff>152400</xdr:rowOff>
        </xdr:to>
        <xdr:sp macro="" textlink="">
          <xdr:nvSpPr>
            <xdr:cNvPr id="22597" name="Check Box 69" hidden="1">
              <a:extLst>
                <a:ext uri="{63B3BB69-23CF-44E3-9099-C40C66FF867C}">
                  <a14:compatExt spid="_x0000_s22597"/>
                </a:ext>
                <a:ext uri="{FF2B5EF4-FFF2-40B4-BE49-F238E27FC236}">
                  <a16:creationId xmlns:a16="http://schemas.microsoft.com/office/drawing/2014/main" id="{00000000-0008-0000-0200-00004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866775</xdr:colOff>
          <xdr:row>137</xdr:row>
          <xdr:rowOff>9525</xdr:rowOff>
        </xdr:from>
        <xdr:to>
          <xdr:col>4</xdr:col>
          <xdr:colOff>1076325</xdr:colOff>
          <xdr:row>137</xdr:row>
          <xdr:rowOff>152400</xdr:rowOff>
        </xdr:to>
        <xdr:sp macro="" textlink="">
          <xdr:nvSpPr>
            <xdr:cNvPr id="22598" name="Check Box 70" hidden="1">
              <a:extLst>
                <a:ext uri="{63B3BB69-23CF-44E3-9099-C40C66FF867C}">
                  <a14:compatExt spid="_x0000_s22598"/>
                </a:ext>
                <a:ext uri="{FF2B5EF4-FFF2-40B4-BE49-F238E27FC236}">
                  <a16:creationId xmlns:a16="http://schemas.microsoft.com/office/drawing/2014/main" id="{00000000-0008-0000-0200-00004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581025</xdr:colOff>
          <xdr:row>137</xdr:row>
          <xdr:rowOff>9525</xdr:rowOff>
        </xdr:from>
        <xdr:to>
          <xdr:col>3</xdr:col>
          <xdr:colOff>800100</xdr:colOff>
          <xdr:row>137</xdr:row>
          <xdr:rowOff>161925</xdr:rowOff>
        </xdr:to>
        <xdr:sp macro="" textlink="">
          <xdr:nvSpPr>
            <xdr:cNvPr id="22599" name="Check Box 71" hidden="1">
              <a:extLst>
                <a:ext uri="{63B3BB69-23CF-44E3-9099-C40C66FF867C}">
                  <a14:compatExt spid="_x0000_s22599"/>
                </a:ext>
                <a:ext uri="{FF2B5EF4-FFF2-40B4-BE49-F238E27FC236}">
                  <a16:creationId xmlns:a16="http://schemas.microsoft.com/office/drawing/2014/main" id="{00000000-0008-0000-0200-00004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1209675</xdr:colOff>
          <xdr:row>133</xdr:row>
          <xdr:rowOff>9525</xdr:rowOff>
        </xdr:from>
        <xdr:to>
          <xdr:col>5</xdr:col>
          <xdr:colOff>28575</xdr:colOff>
          <xdr:row>133</xdr:row>
          <xdr:rowOff>161925</xdr:rowOff>
        </xdr:to>
        <xdr:sp macro="" textlink="">
          <xdr:nvSpPr>
            <xdr:cNvPr id="22600" name="Check Box 72" hidden="1">
              <a:extLst>
                <a:ext uri="{63B3BB69-23CF-44E3-9099-C40C66FF867C}">
                  <a14:compatExt spid="_x0000_s22600"/>
                </a:ext>
                <a:ext uri="{FF2B5EF4-FFF2-40B4-BE49-F238E27FC236}">
                  <a16:creationId xmlns:a16="http://schemas.microsoft.com/office/drawing/2014/main" id="{00000000-0008-0000-0200-00004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133</xdr:row>
          <xdr:rowOff>9525</xdr:rowOff>
        </xdr:from>
        <xdr:to>
          <xdr:col>4</xdr:col>
          <xdr:colOff>657225</xdr:colOff>
          <xdr:row>133</xdr:row>
          <xdr:rowOff>152400</xdr:rowOff>
        </xdr:to>
        <xdr:sp macro="" textlink="">
          <xdr:nvSpPr>
            <xdr:cNvPr id="22601" name="Check Box 73" hidden="1">
              <a:extLst>
                <a:ext uri="{63B3BB69-23CF-44E3-9099-C40C66FF867C}">
                  <a14:compatExt spid="_x0000_s22601"/>
                </a:ext>
                <a:ext uri="{FF2B5EF4-FFF2-40B4-BE49-F238E27FC236}">
                  <a16:creationId xmlns:a16="http://schemas.microsoft.com/office/drawing/2014/main" id="{00000000-0008-0000-0200-00004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904875</xdr:colOff>
          <xdr:row>132</xdr:row>
          <xdr:rowOff>66675</xdr:rowOff>
        </xdr:from>
        <xdr:to>
          <xdr:col>9</xdr:col>
          <xdr:colOff>1123950</xdr:colOff>
          <xdr:row>132</xdr:row>
          <xdr:rowOff>209550</xdr:rowOff>
        </xdr:to>
        <xdr:sp macro="" textlink="">
          <xdr:nvSpPr>
            <xdr:cNvPr id="22602" name="Check Box 74" hidden="1">
              <a:extLst>
                <a:ext uri="{63B3BB69-23CF-44E3-9099-C40C66FF867C}">
                  <a14:compatExt spid="_x0000_s22602"/>
                </a:ext>
                <a:ext uri="{FF2B5EF4-FFF2-40B4-BE49-F238E27FC236}">
                  <a16:creationId xmlns:a16="http://schemas.microsoft.com/office/drawing/2014/main" id="{00000000-0008-0000-0200-00004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132</xdr:row>
          <xdr:rowOff>57150</xdr:rowOff>
        </xdr:from>
        <xdr:to>
          <xdr:col>9</xdr:col>
          <xdr:colOff>361950</xdr:colOff>
          <xdr:row>132</xdr:row>
          <xdr:rowOff>200025</xdr:rowOff>
        </xdr:to>
        <xdr:sp macro="" textlink="">
          <xdr:nvSpPr>
            <xdr:cNvPr id="22603" name="Check Box 75" hidden="1">
              <a:extLst>
                <a:ext uri="{63B3BB69-23CF-44E3-9099-C40C66FF867C}">
                  <a14:compatExt spid="_x0000_s22603"/>
                </a:ext>
                <a:ext uri="{FF2B5EF4-FFF2-40B4-BE49-F238E27FC236}">
                  <a16:creationId xmlns:a16="http://schemas.microsoft.com/office/drawing/2014/main" id="{00000000-0008-0000-0200-00004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923925</xdr:colOff>
          <xdr:row>130</xdr:row>
          <xdr:rowOff>9525</xdr:rowOff>
        </xdr:from>
        <xdr:to>
          <xdr:col>7</xdr:col>
          <xdr:colOff>1143000</xdr:colOff>
          <xdr:row>130</xdr:row>
          <xdr:rowOff>152400</xdr:rowOff>
        </xdr:to>
        <xdr:sp macro="" textlink="">
          <xdr:nvSpPr>
            <xdr:cNvPr id="22604" name="Check Box 76" hidden="1">
              <a:extLst>
                <a:ext uri="{63B3BB69-23CF-44E3-9099-C40C66FF867C}">
                  <a14:compatExt spid="_x0000_s22604"/>
                </a:ext>
                <a:ext uri="{FF2B5EF4-FFF2-40B4-BE49-F238E27FC236}">
                  <a16:creationId xmlns:a16="http://schemas.microsoft.com/office/drawing/2014/main" id="{00000000-0008-0000-0200-00004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904875</xdr:colOff>
          <xdr:row>130</xdr:row>
          <xdr:rowOff>19050</xdr:rowOff>
        </xdr:from>
        <xdr:to>
          <xdr:col>8</xdr:col>
          <xdr:colOff>1123950</xdr:colOff>
          <xdr:row>130</xdr:row>
          <xdr:rowOff>161925</xdr:rowOff>
        </xdr:to>
        <xdr:sp macro="" textlink="">
          <xdr:nvSpPr>
            <xdr:cNvPr id="22605" name="Check Box 77" hidden="1">
              <a:extLst>
                <a:ext uri="{63B3BB69-23CF-44E3-9099-C40C66FF867C}">
                  <a14:compatExt spid="_x0000_s22605"/>
                </a:ext>
                <a:ext uri="{FF2B5EF4-FFF2-40B4-BE49-F238E27FC236}">
                  <a16:creationId xmlns:a16="http://schemas.microsoft.com/office/drawing/2014/main" id="{00000000-0008-0000-0200-00004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1285875</xdr:colOff>
          <xdr:row>130</xdr:row>
          <xdr:rowOff>9525</xdr:rowOff>
        </xdr:from>
        <xdr:to>
          <xdr:col>10</xdr:col>
          <xdr:colOff>1504950</xdr:colOff>
          <xdr:row>130</xdr:row>
          <xdr:rowOff>152400</xdr:rowOff>
        </xdr:to>
        <xdr:sp macro="" textlink="">
          <xdr:nvSpPr>
            <xdr:cNvPr id="22606" name="Check Box 78" hidden="1">
              <a:extLst>
                <a:ext uri="{63B3BB69-23CF-44E3-9099-C40C66FF867C}">
                  <a14:compatExt spid="_x0000_s22606"/>
                </a:ext>
                <a:ext uri="{FF2B5EF4-FFF2-40B4-BE49-F238E27FC236}">
                  <a16:creationId xmlns:a16="http://schemas.microsoft.com/office/drawing/2014/main" id="{00000000-0008-0000-0200-00004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131</xdr:row>
          <xdr:rowOff>19050</xdr:rowOff>
        </xdr:from>
        <xdr:to>
          <xdr:col>6</xdr:col>
          <xdr:colOff>733425</xdr:colOff>
          <xdr:row>131</xdr:row>
          <xdr:rowOff>161925</xdr:rowOff>
        </xdr:to>
        <xdr:sp macro="" textlink="">
          <xdr:nvSpPr>
            <xdr:cNvPr id="22607" name="Check Box 79" hidden="1">
              <a:extLst>
                <a:ext uri="{63B3BB69-23CF-44E3-9099-C40C66FF867C}">
                  <a14:compatExt spid="_x0000_s22607"/>
                </a:ext>
                <a:ext uri="{FF2B5EF4-FFF2-40B4-BE49-F238E27FC236}">
                  <a16:creationId xmlns:a16="http://schemas.microsoft.com/office/drawing/2014/main" id="{00000000-0008-0000-0200-00004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1047750</xdr:colOff>
          <xdr:row>131</xdr:row>
          <xdr:rowOff>28575</xdr:rowOff>
        </xdr:from>
        <xdr:to>
          <xdr:col>4</xdr:col>
          <xdr:colOff>1266825</xdr:colOff>
          <xdr:row>131</xdr:row>
          <xdr:rowOff>171450</xdr:rowOff>
        </xdr:to>
        <xdr:sp macro="" textlink="">
          <xdr:nvSpPr>
            <xdr:cNvPr id="22608" name="Check Box 80" hidden="1">
              <a:extLst>
                <a:ext uri="{63B3BB69-23CF-44E3-9099-C40C66FF867C}">
                  <a14:compatExt spid="_x0000_s22608"/>
                </a:ext>
                <a:ext uri="{FF2B5EF4-FFF2-40B4-BE49-F238E27FC236}">
                  <a16:creationId xmlns:a16="http://schemas.microsoft.com/office/drawing/2014/main" id="{00000000-0008-0000-0200-00005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131</xdr:row>
          <xdr:rowOff>28575</xdr:rowOff>
        </xdr:from>
        <xdr:to>
          <xdr:col>2</xdr:col>
          <xdr:colOff>676275</xdr:colOff>
          <xdr:row>131</xdr:row>
          <xdr:rowOff>171450</xdr:rowOff>
        </xdr:to>
        <xdr:sp macro="" textlink="">
          <xdr:nvSpPr>
            <xdr:cNvPr id="22609" name="Check Box 81" hidden="1">
              <a:extLst>
                <a:ext uri="{63B3BB69-23CF-44E3-9099-C40C66FF867C}">
                  <a14:compatExt spid="_x0000_s22609"/>
                </a:ext>
                <a:ext uri="{FF2B5EF4-FFF2-40B4-BE49-F238E27FC236}">
                  <a16:creationId xmlns:a16="http://schemas.microsoft.com/office/drawing/2014/main" id="{00000000-0008-0000-0200-00005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904875</xdr:colOff>
          <xdr:row>130</xdr:row>
          <xdr:rowOff>19050</xdr:rowOff>
        </xdr:from>
        <xdr:to>
          <xdr:col>9</xdr:col>
          <xdr:colOff>1123950</xdr:colOff>
          <xdr:row>130</xdr:row>
          <xdr:rowOff>161925</xdr:rowOff>
        </xdr:to>
        <xdr:sp macro="" textlink="">
          <xdr:nvSpPr>
            <xdr:cNvPr id="22610" name="Check Box 82" hidden="1">
              <a:extLst>
                <a:ext uri="{63B3BB69-23CF-44E3-9099-C40C66FF867C}">
                  <a14:compatExt spid="_x0000_s22610"/>
                </a:ext>
                <a:ext uri="{FF2B5EF4-FFF2-40B4-BE49-F238E27FC236}">
                  <a16:creationId xmlns:a16="http://schemas.microsoft.com/office/drawing/2014/main" id="{00000000-0008-0000-0200-00005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981075</xdr:colOff>
          <xdr:row>130</xdr:row>
          <xdr:rowOff>9525</xdr:rowOff>
        </xdr:from>
        <xdr:to>
          <xdr:col>12</xdr:col>
          <xdr:colOff>0</xdr:colOff>
          <xdr:row>130</xdr:row>
          <xdr:rowOff>152400</xdr:rowOff>
        </xdr:to>
        <xdr:sp macro="" textlink="">
          <xdr:nvSpPr>
            <xdr:cNvPr id="22611" name="Check Box 83" hidden="1">
              <a:extLst>
                <a:ext uri="{63B3BB69-23CF-44E3-9099-C40C66FF867C}">
                  <a14:compatExt spid="_x0000_s22611"/>
                </a:ext>
                <a:ext uri="{FF2B5EF4-FFF2-40B4-BE49-F238E27FC236}">
                  <a16:creationId xmlns:a16="http://schemas.microsoft.com/office/drawing/2014/main" id="{00000000-0008-0000-0200-00005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140</xdr:row>
          <xdr:rowOff>38100</xdr:rowOff>
        </xdr:from>
        <xdr:to>
          <xdr:col>7</xdr:col>
          <xdr:colOff>857250</xdr:colOff>
          <xdr:row>140</xdr:row>
          <xdr:rowOff>152400</xdr:rowOff>
        </xdr:to>
        <xdr:sp macro="" textlink="">
          <xdr:nvSpPr>
            <xdr:cNvPr id="22612" name="Check Box 84" hidden="1">
              <a:extLst>
                <a:ext uri="{63B3BB69-23CF-44E3-9099-C40C66FF867C}">
                  <a14:compatExt spid="_x0000_s22612"/>
                </a:ext>
                <a:ext uri="{FF2B5EF4-FFF2-40B4-BE49-F238E27FC236}">
                  <a16:creationId xmlns:a16="http://schemas.microsoft.com/office/drawing/2014/main" id="{00000000-0008-0000-0200-00005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12</xdr:row>
          <xdr:rowOff>38100</xdr:rowOff>
        </xdr:from>
        <xdr:to>
          <xdr:col>1</xdr:col>
          <xdr:colOff>523875</xdr:colOff>
          <xdr:row>12</xdr:row>
          <xdr:rowOff>152400</xdr:rowOff>
        </xdr:to>
        <xdr:sp macro="" textlink="">
          <xdr:nvSpPr>
            <xdr:cNvPr id="22613" name="Check Box 85" hidden="1">
              <a:extLst>
                <a:ext uri="{63B3BB69-23CF-44E3-9099-C40C66FF867C}">
                  <a14:compatExt spid="_x0000_s22613"/>
                </a:ext>
                <a:ext uri="{FF2B5EF4-FFF2-40B4-BE49-F238E27FC236}">
                  <a16:creationId xmlns:a16="http://schemas.microsoft.com/office/drawing/2014/main" id="{00000000-0008-0000-0200-00005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12</xdr:row>
          <xdr:rowOff>47625</xdr:rowOff>
        </xdr:from>
        <xdr:to>
          <xdr:col>2</xdr:col>
          <xdr:colOff>771525</xdr:colOff>
          <xdr:row>12</xdr:row>
          <xdr:rowOff>161925</xdr:rowOff>
        </xdr:to>
        <xdr:sp macro="" textlink="">
          <xdr:nvSpPr>
            <xdr:cNvPr id="22614" name="Check Box 86" hidden="1">
              <a:extLst>
                <a:ext uri="{63B3BB69-23CF-44E3-9099-C40C66FF867C}">
                  <a14:compatExt spid="_x0000_s22614"/>
                </a:ext>
                <a:ext uri="{FF2B5EF4-FFF2-40B4-BE49-F238E27FC236}">
                  <a16:creationId xmlns:a16="http://schemas.microsoft.com/office/drawing/2014/main" id="{00000000-0008-0000-0200-00005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73</xdr:row>
          <xdr:rowOff>38100</xdr:rowOff>
        </xdr:from>
        <xdr:to>
          <xdr:col>9</xdr:col>
          <xdr:colOff>361950</xdr:colOff>
          <xdr:row>73</xdr:row>
          <xdr:rowOff>152400</xdr:rowOff>
        </xdr:to>
        <xdr:sp macro="" textlink="">
          <xdr:nvSpPr>
            <xdr:cNvPr id="22618" name="Check Box 90" hidden="1">
              <a:extLst>
                <a:ext uri="{63B3BB69-23CF-44E3-9099-C40C66FF867C}">
                  <a14:compatExt spid="_x0000_s22618"/>
                </a:ext>
                <a:ext uri="{FF2B5EF4-FFF2-40B4-BE49-F238E27FC236}">
                  <a16:creationId xmlns:a16="http://schemas.microsoft.com/office/drawing/2014/main" id="{00000000-0008-0000-0200-00005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1000125</xdr:colOff>
          <xdr:row>73</xdr:row>
          <xdr:rowOff>28575</xdr:rowOff>
        </xdr:from>
        <xdr:to>
          <xdr:col>9</xdr:col>
          <xdr:colOff>1219200</xdr:colOff>
          <xdr:row>73</xdr:row>
          <xdr:rowOff>142875</xdr:rowOff>
        </xdr:to>
        <xdr:sp macro="" textlink="">
          <xdr:nvSpPr>
            <xdr:cNvPr id="22619" name="Check Box 91" hidden="1">
              <a:extLst>
                <a:ext uri="{63B3BB69-23CF-44E3-9099-C40C66FF867C}">
                  <a14:compatExt spid="_x0000_s22619"/>
                </a:ext>
                <a:ext uri="{FF2B5EF4-FFF2-40B4-BE49-F238E27FC236}">
                  <a16:creationId xmlns:a16="http://schemas.microsoft.com/office/drawing/2014/main" id="{00000000-0008-0000-0200-00005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73</xdr:row>
          <xdr:rowOff>38100</xdr:rowOff>
        </xdr:from>
        <xdr:to>
          <xdr:col>1</xdr:col>
          <xdr:colOff>523875</xdr:colOff>
          <xdr:row>73</xdr:row>
          <xdr:rowOff>152400</xdr:rowOff>
        </xdr:to>
        <xdr:sp macro="" textlink="">
          <xdr:nvSpPr>
            <xdr:cNvPr id="22620" name="Check Box 92" hidden="1">
              <a:extLst>
                <a:ext uri="{63B3BB69-23CF-44E3-9099-C40C66FF867C}">
                  <a14:compatExt spid="_x0000_s22620"/>
                </a:ext>
                <a:ext uri="{FF2B5EF4-FFF2-40B4-BE49-F238E27FC236}">
                  <a16:creationId xmlns:a16="http://schemas.microsoft.com/office/drawing/2014/main" id="{00000000-0008-0000-0200-00005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73</xdr:row>
          <xdr:rowOff>38100</xdr:rowOff>
        </xdr:from>
        <xdr:to>
          <xdr:col>2</xdr:col>
          <xdr:colOff>771525</xdr:colOff>
          <xdr:row>73</xdr:row>
          <xdr:rowOff>152400</xdr:rowOff>
        </xdr:to>
        <xdr:sp macro="" textlink="">
          <xdr:nvSpPr>
            <xdr:cNvPr id="22621" name="Check Box 93" hidden="1">
              <a:extLst>
                <a:ext uri="{63B3BB69-23CF-44E3-9099-C40C66FF867C}">
                  <a14:compatExt spid="_x0000_s22621"/>
                </a:ext>
                <a:ext uri="{FF2B5EF4-FFF2-40B4-BE49-F238E27FC236}">
                  <a16:creationId xmlns:a16="http://schemas.microsoft.com/office/drawing/2014/main" id="{00000000-0008-0000-0200-00005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84</xdr:row>
          <xdr:rowOff>38100</xdr:rowOff>
        </xdr:from>
        <xdr:to>
          <xdr:col>11</xdr:col>
          <xdr:colOff>352425</xdr:colOff>
          <xdr:row>84</xdr:row>
          <xdr:rowOff>180975</xdr:rowOff>
        </xdr:to>
        <xdr:sp macro="" textlink="">
          <xdr:nvSpPr>
            <xdr:cNvPr id="22622" name="Check Box 94" hidden="1">
              <a:extLst>
                <a:ext uri="{63B3BB69-23CF-44E3-9099-C40C66FF867C}">
                  <a14:compatExt spid="_x0000_s22622"/>
                </a:ext>
                <a:ext uri="{FF2B5EF4-FFF2-40B4-BE49-F238E27FC236}">
                  <a16:creationId xmlns:a16="http://schemas.microsoft.com/office/drawing/2014/main" id="{00000000-0008-0000-0200-00005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885825</xdr:colOff>
          <xdr:row>84</xdr:row>
          <xdr:rowOff>38100</xdr:rowOff>
        </xdr:from>
        <xdr:to>
          <xdr:col>11</xdr:col>
          <xdr:colOff>1104900</xdr:colOff>
          <xdr:row>84</xdr:row>
          <xdr:rowOff>180975</xdr:rowOff>
        </xdr:to>
        <xdr:sp macro="" textlink="">
          <xdr:nvSpPr>
            <xdr:cNvPr id="22623" name="Check Box 95" hidden="1">
              <a:extLst>
                <a:ext uri="{63B3BB69-23CF-44E3-9099-C40C66FF867C}">
                  <a14:compatExt spid="_x0000_s22623"/>
                </a:ext>
                <a:ext uri="{FF2B5EF4-FFF2-40B4-BE49-F238E27FC236}">
                  <a16:creationId xmlns:a16="http://schemas.microsoft.com/office/drawing/2014/main" id="{00000000-0008-0000-0200-00005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81</xdr:row>
          <xdr:rowOff>19050</xdr:rowOff>
        </xdr:from>
        <xdr:to>
          <xdr:col>3</xdr:col>
          <xdr:colOff>0</xdr:colOff>
          <xdr:row>81</xdr:row>
          <xdr:rowOff>161925</xdr:rowOff>
        </xdr:to>
        <xdr:sp macro="" textlink="">
          <xdr:nvSpPr>
            <xdr:cNvPr id="22624" name="Check Box 96" hidden="1">
              <a:extLst>
                <a:ext uri="{63B3BB69-23CF-44E3-9099-C40C66FF867C}">
                  <a14:compatExt spid="_x0000_s22624"/>
                </a:ext>
                <a:ext uri="{FF2B5EF4-FFF2-40B4-BE49-F238E27FC236}">
                  <a16:creationId xmlns:a16="http://schemas.microsoft.com/office/drawing/2014/main" id="{00000000-0008-0000-0200-00006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81</xdr:row>
          <xdr:rowOff>19050</xdr:rowOff>
        </xdr:from>
        <xdr:to>
          <xdr:col>2</xdr:col>
          <xdr:colOff>342900</xdr:colOff>
          <xdr:row>81</xdr:row>
          <xdr:rowOff>161925</xdr:rowOff>
        </xdr:to>
        <xdr:sp macro="" textlink="">
          <xdr:nvSpPr>
            <xdr:cNvPr id="22625" name="Check Box 97" hidden="1">
              <a:extLst>
                <a:ext uri="{63B3BB69-23CF-44E3-9099-C40C66FF867C}">
                  <a14:compatExt spid="_x0000_s22625"/>
                </a:ext>
                <a:ext uri="{FF2B5EF4-FFF2-40B4-BE49-F238E27FC236}">
                  <a16:creationId xmlns:a16="http://schemas.microsoft.com/office/drawing/2014/main" id="{00000000-0008-0000-0200-00006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1304925</xdr:colOff>
          <xdr:row>84</xdr:row>
          <xdr:rowOff>19050</xdr:rowOff>
        </xdr:from>
        <xdr:to>
          <xdr:col>4</xdr:col>
          <xdr:colOff>1524000</xdr:colOff>
          <xdr:row>84</xdr:row>
          <xdr:rowOff>161925</xdr:rowOff>
        </xdr:to>
        <xdr:sp macro="" textlink="">
          <xdr:nvSpPr>
            <xdr:cNvPr id="22626" name="Check Box 98" hidden="1">
              <a:extLst>
                <a:ext uri="{63B3BB69-23CF-44E3-9099-C40C66FF867C}">
                  <a14:compatExt spid="_x0000_s22626"/>
                </a:ext>
                <a:ext uri="{FF2B5EF4-FFF2-40B4-BE49-F238E27FC236}">
                  <a16:creationId xmlns:a16="http://schemas.microsoft.com/office/drawing/2014/main" id="{00000000-0008-0000-0200-00006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142875</xdr:colOff>
          <xdr:row>84</xdr:row>
          <xdr:rowOff>19050</xdr:rowOff>
        </xdr:from>
        <xdr:to>
          <xdr:col>4</xdr:col>
          <xdr:colOff>361950</xdr:colOff>
          <xdr:row>84</xdr:row>
          <xdr:rowOff>161925</xdr:rowOff>
        </xdr:to>
        <xdr:sp macro="" textlink="">
          <xdr:nvSpPr>
            <xdr:cNvPr id="22627" name="Check Box 99" hidden="1">
              <a:extLst>
                <a:ext uri="{63B3BB69-23CF-44E3-9099-C40C66FF867C}">
                  <a14:compatExt spid="_x0000_s22627"/>
                </a:ext>
                <a:ext uri="{FF2B5EF4-FFF2-40B4-BE49-F238E27FC236}">
                  <a16:creationId xmlns:a16="http://schemas.microsoft.com/office/drawing/2014/main" id="{00000000-0008-0000-0200-00006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1009650</xdr:colOff>
          <xdr:row>80</xdr:row>
          <xdr:rowOff>66675</xdr:rowOff>
        </xdr:from>
        <xdr:to>
          <xdr:col>9</xdr:col>
          <xdr:colOff>1228725</xdr:colOff>
          <xdr:row>80</xdr:row>
          <xdr:rowOff>209550</xdr:rowOff>
        </xdr:to>
        <xdr:sp macro="" textlink="">
          <xdr:nvSpPr>
            <xdr:cNvPr id="22628" name="Check Box 100" hidden="1">
              <a:extLst>
                <a:ext uri="{63B3BB69-23CF-44E3-9099-C40C66FF867C}">
                  <a14:compatExt spid="_x0000_s22628"/>
                </a:ext>
                <a:ext uri="{FF2B5EF4-FFF2-40B4-BE49-F238E27FC236}">
                  <a16:creationId xmlns:a16="http://schemas.microsoft.com/office/drawing/2014/main" id="{00000000-0008-0000-0200-00006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80</xdr:row>
          <xdr:rowOff>57150</xdr:rowOff>
        </xdr:from>
        <xdr:to>
          <xdr:col>9</xdr:col>
          <xdr:colOff>361950</xdr:colOff>
          <xdr:row>80</xdr:row>
          <xdr:rowOff>200025</xdr:rowOff>
        </xdr:to>
        <xdr:sp macro="" textlink="">
          <xdr:nvSpPr>
            <xdr:cNvPr id="22629" name="Check Box 101" hidden="1">
              <a:extLst>
                <a:ext uri="{63B3BB69-23CF-44E3-9099-C40C66FF867C}">
                  <a14:compatExt spid="_x0000_s22629"/>
                </a:ext>
                <a:ext uri="{FF2B5EF4-FFF2-40B4-BE49-F238E27FC236}">
                  <a16:creationId xmlns:a16="http://schemas.microsoft.com/office/drawing/2014/main" id="{00000000-0008-0000-0200-00006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1066800</xdr:colOff>
          <xdr:row>85</xdr:row>
          <xdr:rowOff>19050</xdr:rowOff>
        </xdr:from>
        <xdr:to>
          <xdr:col>3</xdr:col>
          <xdr:colOff>1285875</xdr:colOff>
          <xdr:row>85</xdr:row>
          <xdr:rowOff>161925</xdr:rowOff>
        </xdr:to>
        <xdr:sp macro="" textlink="">
          <xdr:nvSpPr>
            <xdr:cNvPr id="22630" name="Check Box 102" hidden="1">
              <a:extLst>
                <a:ext uri="{63B3BB69-23CF-44E3-9099-C40C66FF867C}">
                  <a14:compatExt spid="_x0000_s22630"/>
                </a:ext>
                <a:ext uri="{FF2B5EF4-FFF2-40B4-BE49-F238E27FC236}">
                  <a16:creationId xmlns:a16="http://schemas.microsoft.com/office/drawing/2014/main" id="{00000000-0008-0000-0200-00006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85</xdr:row>
          <xdr:rowOff>19050</xdr:rowOff>
        </xdr:from>
        <xdr:to>
          <xdr:col>3</xdr:col>
          <xdr:colOff>314325</xdr:colOff>
          <xdr:row>85</xdr:row>
          <xdr:rowOff>161925</xdr:rowOff>
        </xdr:to>
        <xdr:sp macro="" textlink="">
          <xdr:nvSpPr>
            <xdr:cNvPr id="22631" name="Check Box 103" hidden="1">
              <a:extLst>
                <a:ext uri="{63B3BB69-23CF-44E3-9099-C40C66FF867C}">
                  <a14:compatExt spid="_x0000_s22631"/>
                </a:ext>
                <a:ext uri="{FF2B5EF4-FFF2-40B4-BE49-F238E27FC236}">
                  <a16:creationId xmlns:a16="http://schemas.microsoft.com/office/drawing/2014/main" id="{00000000-0008-0000-0200-00006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1257300</xdr:colOff>
          <xdr:row>81</xdr:row>
          <xdr:rowOff>19050</xdr:rowOff>
        </xdr:from>
        <xdr:to>
          <xdr:col>4</xdr:col>
          <xdr:colOff>1485900</xdr:colOff>
          <xdr:row>81</xdr:row>
          <xdr:rowOff>161925</xdr:rowOff>
        </xdr:to>
        <xdr:sp macro="" textlink="">
          <xdr:nvSpPr>
            <xdr:cNvPr id="22632" name="Check Box 104" hidden="1">
              <a:extLst>
                <a:ext uri="{63B3BB69-23CF-44E3-9099-C40C66FF867C}">
                  <a14:compatExt spid="_x0000_s22632"/>
                </a:ext>
                <a:ext uri="{FF2B5EF4-FFF2-40B4-BE49-F238E27FC236}">
                  <a16:creationId xmlns:a16="http://schemas.microsoft.com/office/drawing/2014/main" id="{00000000-0008-0000-0200-00006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81</xdr:row>
          <xdr:rowOff>9525</xdr:rowOff>
        </xdr:from>
        <xdr:to>
          <xdr:col>4</xdr:col>
          <xdr:colOff>666750</xdr:colOff>
          <xdr:row>81</xdr:row>
          <xdr:rowOff>152400</xdr:rowOff>
        </xdr:to>
        <xdr:sp macro="" textlink="">
          <xdr:nvSpPr>
            <xdr:cNvPr id="22633" name="Check Box 105" hidden="1">
              <a:extLst>
                <a:ext uri="{63B3BB69-23CF-44E3-9099-C40C66FF867C}">
                  <a14:compatExt spid="_x0000_s22633"/>
                </a:ext>
                <a:ext uri="{FF2B5EF4-FFF2-40B4-BE49-F238E27FC236}">
                  <a16:creationId xmlns:a16="http://schemas.microsoft.com/office/drawing/2014/main" id="{00000000-0008-0000-0200-00006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923925</xdr:colOff>
          <xdr:row>78</xdr:row>
          <xdr:rowOff>9525</xdr:rowOff>
        </xdr:from>
        <xdr:to>
          <xdr:col>7</xdr:col>
          <xdr:colOff>1143000</xdr:colOff>
          <xdr:row>78</xdr:row>
          <xdr:rowOff>152400</xdr:rowOff>
        </xdr:to>
        <xdr:sp macro="" textlink="">
          <xdr:nvSpPr>
            <xdr:cNvPr id="22634" name="Check Box 106" hidden="1">
              <a:extLst>
                <a:ext uri="{63B3BB69-23CF-44E3-9099-C40C66FF867C}">
                  <a14:compatExt spid="_x0000_s22634"/>
                </a:ext>
                <a:ext uri="{FF2B5EF4-FFF2-40B4-BE49-F238E27FC236}">
                  <a16:creationId xmlns:a16="http://schemas.microsoft.com/office/drawing/2014/main" id="{00000000-0008-0000-0200-00006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904875</xdr:colOff>
          <xdr:row>78</xdr:row>
          <xdr:rowOff>19050</xdr:rowOff>
        </xdr:from>
        <xdr:to>
          <xdr:col>8</xdr:col>
          <xdr:colOff>1123950</xdr:colOff>
          <xdr:row>78</xdr:row>
          <xdr:rowOff>161925</xdr:rowOff>
        </xdr:to>
        <xdr:sp macro="" textlink="">
          <xdr:nvSpPr>
            <xdr:cNvPr id="22635" name="Check Box 107" hidden="1">
              <a:extLst>
                <a:ext uri="{63B3BB69-23CF-44E3-9099-C40C66FF867C}">
                  <a14:compatExt spid="_x0000_s22635"/>
                </a:ext>
                <a:ext uri="{FF2B5EF4-FFF2-40B4-BE49-F238E27FC236}">
                  <a16:creationId xmlns:a16="http://schemas.microsoft.com/office/drawing/2014/main" id="{00000000-0008-0000-0200-00006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1285875</xdr:colOff>
          <xdr:row>78</xdr:row>
          <xdr:rowOff>9525</xdr:rowOff>
        </xdr:from>
        <xdr:to>
          <xdr:col>10</xdr:col>
          <xdr:colOff>1504950</xdr:colOff>
          <xdr:row>78</xdr:row>
          <xdr:rowOff>152400</xdr:rowOff>
        </xdr:to>
        <xdr:sp macro="" textlink="">
          <xdr:nvSpPr>
            <xdr:cNvPr id="22636" name="Check Box 108" hidden="1">
              <a:extLst>
                <a:ext uri="{63B3BB69-23CF-44E3-9099-C40C66FF867C}">
                  <a14:compatExt spid="_x0000_s22636"/>
                </a:ext>
                <a:ext uri="{FF2B5EF4-FFF2-40B4-BE49-F238E27FC236}">
                  <a16:creationId xmlns:a16="http://schemas.microsoft.com/office/drawing/2014/main" id="{00000000-0008-0000-0200-00006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514350</xdr:colOff>
          <xdr:row>79</xdr:row>
          <xdr:rowOff>19050</xdr:rowOff>
        </xdr:from>
        <xdr:to>
          <xdr:col>6</xdr:col>
          <xdr:colOff>733425</xdr:colOff>
          <xdr:row>79</xdr:row>
          <xdr:rowOff>161925</xdr:rowOff>
        </xdr:to>
        <xdr:sp macro="" textlink="">
          <xdr:nvSpPr>
            <xdr:cNvPr id="22637" name="Check Box 109" hidden="1">
              <a:extLst>
                <a:ext uri="{63B3BB69-23CF-44E3-9099-C40C66FF867C}">
                  <a14:compatExt spid="_x0000_s22637"/>
                </a:ext>
                <a:ext uri="{FF2B5EF4-FFF2-40B4-BE49-F238E27FC236}">
                  <a16:creationId xmlns:a16="http://schemas.microsoft.com/office/drawing/2014/main" id="{00000000-0008-0000-0200-00006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1047750</xdr:colOff>
          <xdr:row>79</xdr:row>
          <xdr:rowOff>28575</xdr:rowOff>
        </xdr:from>
        <xdr:to>
          <xdr:col>4</xdr:col>
          <xdr:colOff>1266825</xdr:colOff>
          <xdr:row>79</xdr:row>
          <xdr:rowOff>171450</xdr:rowOff>
        </xdr:to>
        <xdr:sp macro="" textlink="">
          <xdr:nvSpPr>
            <xdr:cNvPr id="22638" name="Check Box 110" hidden="1">
              <a:extLst>
                <a:ext uri="{63B3BB69-23CF-44E3-9099-C40C66FF867C}">
                  <a14:compatExt spid="_x0000_s22638"/>
                </a:ext>
                <a:ext uri="{FF2B5EF4-FFF2-40B4-BE49-F238E27FC236}">
                  <a16:creationId xmlns:a16="http://schemas.microsoft.com/office/drawing/2014/main" id="{00000000-0008-0000-0200-00006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457200</xdr:colOff>
          <xdr:row>79</xdr:row>
          <xdr:rowOff>28575</xdr:rowOff>
        </xdr:from>
        <xdr:to>
          <xdr:col>2</xdr:col>
          <xdr:colOff>676275</xdr:colOff>
          <xdr:row>79</xdr:row>
          <xdr:rowOff>171450</xdr:rowOff>
        </xdr:to>
        <xdr:sp macro="" textlink="">
          <xdr:nvSpPr>
            <xdr:cNvPr id="22639" name="Check Box 111" hidden="1">
              <a:extLst>
                <a:ext uri="{63B3BB69-23CF-44E3-9099-C40C66FF867C}">
                  <a14:compatExt spid="_x0000_s22639"/>
                </a:ext>
                <a:ext uri="{FF2B5EF4-FFF2-40B4-BE49-F238E27FC236}">
                  <a16:creationId xmlns:a16="http://schemas.microsoft.com/office/drawing/2014/main" id="{00000000-0008-0000-0200-00006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904875</xdr:colOff>
          <xdr:row>78</xdr:row>
          <xdr:rowOff>19050</xdr:rowOff>
        </xdr:from>
        <xdr:to>
          <xdr:col>9</xdr:col>
          <xdr:colOff>1123950</xdr:colOff>
          <xdr:row>78</xdr:row>
          <xdr:rowOff>161925</xdr:rowOff>
        </xdr:to>
        <xdr:sp macro="" textlink="">
          <xdr:nvSpPr>
            <xdr:cNvPr id="22640" name="Check Box 112" hidden="1">
              <a:extLst>
                <a:ext uri="{63B3BB69-23CF-44E3-9099-C40C66FF867C}">
                  <a14:compatExt spid="_x0000_s22640"/>
                </a:ext>
                <a:ext uri="{FF2B5EF4-FFF2-40B4-BE49-F238E27FC236}">
                  <a16:creationId xmlns:a16="http://schemas.microsoft.com/office/drawing/2014/main" id="{00000000-0008-0000-0200-00007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981075</xdr:colOff>
          <xdr:row>78</xdr:row>
          <xdr:rowOff>9525</xdr:rowOff>
        </xdr:from>
        <xdr:to>
          <xdr:col>12</xdr:col>
          <xdr:colOff>0</xdr:colOff>
          <xdr:row>78</xdr:row>
          <xdr:rowOff>152400</xdr:rowOff>
        </xdr:to>
        <xdr:sp macro="" textlink="">
          <xdr:nvSpPr>
            <xdr:cNvPr id="22641" name="Check Box 113" hidden="1">
              <a:extLst>
                <a:ext uri="{63B3BB69-23CF-44E3-9099-C40C66FF867C}">
                  <a14:compatExt spid="_x0000_s22641"/>
                </a:ext>
                <a:ext uri="{FF2B5EF4-FFF2-40B4-BE49-F238E27FC236}">
                  <a16:creationId xmlns:a16="http://schemas.microsoft.com/office/drawing/2014/main" id="{00000000-0008-0000-0200-00007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1276350</xdr:colOff>
          <xdr:row>77</xdr:row>
          <xdr:rowOff>28575</xdr:rowOff>
        </xdr:from>
        <xdr:to>
          <xdr:col>4</xdr:col>
          <xdr:colOff>1495425</xdr:colOff>
          <xdr:row>77</xdr:row>
          <xdr:rowOff>171450</xdr:rowOff>
        </xdr:to>
        <xdr:sp macro="" textlink="">
          <xdr:nvSpPr>
            <xdr:cNvPr id="22642" name="Check Box 114" hidden="1">
              <a:extLst>
                <a:ext uri="{63B3BB69-23CF-44E3-9099-C40C66FF867C}">
                  <a14:compatExt spid="_x0000_s22642"/>
                </a:ext>
                <a:ext uri="{FF2B5EF4-FFF2-40B4-BE49-F238E27FC236}">
                  <a16:creationId xmlns:a16="http://schemas.microsoft.com/office/drawing/2014/main" id="{00000000-0008-0000-0200-00007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314325</xdr:colOff>
          <xdr:row>77</xdr:row>
          <xdr:rowOff>28575</xdr:rowOff>
        </xdr:from>
        <xdr:to>
          <xdr:col>4</xdr:col>
          <xdr:colOff>533400</xdr:colOff>
          <xdr:row>77</xdr:row>
          <xdr:rowOff>171450</xdr:rowOff>
        </xdr:to>
        <xdr:sp macro="" textlink="">
          <xdr:nvSpPr>
            <xdr:cNvPr id="22643" name="Check Box 115" hidden="1">
              <a:extLst>
                <a:ext uri="{63B3BB69-23CF-44E3-9099-C40C66FF867C}">
                  <a14:compatExt spid="_x0000_s22643"/>
                </a:ext>
                <a:ext uri="{FF2B5EF4-FFF2-40B4-BE49-F238E27FC236}">
                  <a16:creationId xmlns:a16="http://schemas.microsoft.com/office/drawing/2014/main" id="{00000000-0008-0000-0200-00007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97</xdr:row>
          <xdr:rowOff>38100</xdr:rowOff>
        </xdr:from>
        <xdr:to>
          <xdr:col>9</xdr:col>
          <xdr:colOff>361950</xdr:colOff>
          <xdr:row>97</xdr:row>
          <xdr:rowOff>152400</xdr:rowOff>
        </xdr:to>
        <xdr:sp macro="" textlink="">
          <xdr:nvSpPr>
            <xdr:cNvPr id="22644" name="Check Box 116" hidden="1">
              <a:extLst>
                <a:ext uri="{63B3BB69-23CF-44E3-9099-C40C66FF867C}">
                  <a14:compatExt spid="_x0000_s22644"/>
                </a:ext>
                <a:ext uri="{FF2B5EF4-FFF2-40B4-BE49-F238E27FC236}">
                  <a16:creationId xmlns:a16="http://schemas.microsoft.com/office/drawing/2014/main" id="{00000000-0008-0000-0200-00007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962025</xdr:colOff>
          <xdr:row>97</xdr:row>
          <xdr:rowOff>28575</xdr:rowOff>
        </xdr:from>
        <xdr:to>
          <xdr:col>9</xdr:col>
          <xdr:colOff>1181100</xdr:colOff>
          <xdr:row>97</xdr:row>
          <xdr:rowOff>142875</xdr:rowOff>
        </xdr:to>
        <xdr:sp macro="" textlink="">
          <xdr:nvSpPr>
            <xdr:cNvPr id="22645" name="Check Box 117" hidden="1">
              <a:extLst>
                <a:ext uri="{63B3BB69-23CF-44E3-9099-C40C66FF867C}">
                  <a14:compatExt spid="_x0000_s22645"/>
                </a:ext>
                <a:ext uri="{FF2B5EF4-FFF2-40B4-BE49-F238E27FC236}">
                  <a16:creationId xmlns:a16="http://schemas.microsoft.com/office/drawing/2014/main" id="{00000000-0008-0000-0200-00007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97</xdr:row>
          <xdr:rowOff>38100</xdr:rowOff>
        </xdr:from>
        <xdr:to>
          <xdr:col>1</xdr:col>
          <xdr:colOff>523875</xdr:colOff>
          <xdr:row>97</xdr:row>
          <xdr:rowOff>152400</xdr:rowOff>
        </xdr:to>
        <xdr:sp macro="" textlink="">
          <xdr:nvSpPr>
            <xdr:cNvPr id="22646" name="Check Box 118" hidden="1">
              <a:extLst>
                <a:ext uri="{63B3BB69-23CF-44E3-9099-C40C66FF867C}">
                  <a14:compatExt spid="_x0000_s22646"/>
                </a:ext>
                <a:ext uri="{FF2B5EF4-FFF2-40B4-BE49-F238E27FC236}">
                  <a16:creationId xmlns:a16="http://schemas.microsoft.com/office/drawing/2014/main" id="{00000000-0008-0000-0200-00007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97</xdr:row>
          <xdr:rowOff>38100</xdr:rowOff>
        </xdr:from>
        <xdr:to>
          <xdr:col>2</xdr:col>
          <xdr:colOff>771525</xdr:colOff>
          <xdr:row>97</xdr:row>
          <xdr:rowOff>152400</xdr:rowOff>
        </xdr:to>
        <xdr:sp macro="" textlink="">
          <xdr:nvSpPr>
            <xdr:cNvPr id="22647" name="Check Box 119" hidden="1">
              <a:extLst>
                <a:ext uri="{63B3BB69-23CF-44E3-9099-C40C66FF867C}">
                  <a14:compatExt spid="_x0000_s22647"/>
                </a:ext>
                <a:ext uri="{FF2B5EF4-FFF2-40B4-BE49-F238E27FC236}">
                  <a16:creationId xmlns:a16="http://schemas.microsoft.com/office/drawing/2014/main" id="{00000000-0008-0000-0200-00007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122</xdr:row>
          <xdr:rowOff>38100</xdr:rowOff>
        </xdr:from>
        <xdr:to>
          <xdr:col>9</xdr:col>
          <xdr:colOff>361950</xdr:colOff>
          <xdr:row>122</xdr:row>
          <xdr:rowOff>152400</xdr:rowOff>
        </xdr:to>
        <xdr:sp macro="" textlink="">
          <xdr:nvSpPr>
            <xdr:cNvPr id="22648" name="Check Box 120" hidden="1">
              <a:extLst>
                <a:ext uri="{63B3BB69-23CF-44E3-9099-C40C66FF867C}">
                  <a14:compatExt spid="_x0000_s22648"/>
                </a:ext>
                <a:ext uri="{FF2B5EF4-FFF2-40B4-BE49-F238E27FC236}">
                  <a16:creationId xmlns:a16="http://schemas.microsoft.com/office/drawing/2014/main" id="{00000000-0008-0000-0200-00007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866775</xdr:colOff>
          <xdr:row>122</xdr:row>
          <xdr:rowOff>28575</xdr:rowOff>
        </xdr:from>
        <xdr:to>
          <xdr:col>9</xdr:col>
          <xdr:colOff>1085850</xdr:colOff>
          <xdr:row>122</xdr:row>
          <xdr:rowOff>142875</xdr:rowOff>
        </xdr:to>
        <xdr:sp macro="" textlink="">
          <xdr:nvSpPr>
            <xdr:cNvPr id="22649" name="Check Box 121" hidden="1">
              <a:extLst>
                <a:ext uri="{63B3BB69-23CF-44E3-9099-C40C66FF867C}">
                  <a14:compatExt spid="_x0000_s22649"/>
                </a:ext>
                <a:ext uri="{FF2B5EF4-FFF2-40B4-BE49-F238E27FC236}">
                  <a16:creationId xmlns:a16="http://schemas.microsoft.com/office/drawing/2014/main" id="{00000000-0008-0000-0200-00007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122</xdr:row>
          <xdr:rowOff>38100</xdr:rowOff>
        </xdr:from>
        <xdr:to>
          <xdr:col>1</xdr:col>
          <xdr:colOff>523875</xdr:colOff>
          <xdr:row>122</xdr:row>
          <xdr:rowOff>152400</xdr:rowOff>
        </xdr:to>
        <xdr:sp macro="" textlink="">
          <xdr:nvSpPr>
            <xdr:cNvPr id="22650" name="Check Box 122" hidden="1">
              <a:extLst>
                <a:ext uri="{63B3BB69-23CF-44E3-9099-C40C66FF867C}">
                  <a14:compatExt spid="_x0000_s22650"/>
                </a:ext>
                <a:ext uri="{FF2B5EF4-FFF2-40B4-BE49-F238E27FC236}">
                  <a16:creationId xmlns:a16="http://schemas.microsoft.com/office/drawing/2014/main" id="{00000000-0008-0000-0200-00007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122</xdr:row>
          <xdr:rowOff>38100</xdr:rowOff>
        </xdr:from>
        <xdr:to>
          <xdr:col>2</xdr:col>
          <xdr:colOff>771525</xdr:colOff>
          <xdr:row>122</xdr:row>
          <xdr:rowOff>152400</xdr:rowOff>
        </xdr:to>
        <xdr:sp macro="" textlink="">
          <xdr:nvSpPr>
            <xdr:cNvPr id="22651" name="Check Box 123" hidden="1">
              <a:extLst>
                <a:ext uri="{63B3BB69-23CF-44E3-9099-C40C66FF867C}">
                  <a14:compatExt spid="_x0000_s22651"/>
                </a:ext>
                <a:ext uri="{FF2B5EF4-FFF2-40B4-BE49-F238E27FC236}">
                  <a16:creationId xmlns:a16="http://schemas.microsoft.com/office/drawing/2014/main" id="{00000000-0008-0000-0200-00007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1019175</xdr:colOff>
          <xdr:row>100</xdr:row>
          <xdr:rowOff>19050</xdr:rowOff>
        </xdr:from>
        <xdr:to>
          <xdr:col>3</xdr:col>
          <xdr:colOff>1228725</xdr:colOff>
          <xdr:row>100</xdr:row>
          <xdr:rowOff>133350</xdr:rowOff>
        </xdr:to>
        <xdr:sp macro="" textlink="">
          <xdr:nvSpPr>
            <xdr:cNvPr id="22652" name="Check Box 124" hidden="1">
              <a:extLst>
                <a:ext uri="{63B3BB69-23CF-44E3-9099-C40C66FF867C}">
                  <a14:compatExt spid="_x0000_s22652"/>
                </a:ext>
                <a:ext uri="{FF2B5EF4-FFF2-40B4-BE49-F238E27FC236}">
                  <a16:creationId xmlns:a16="http://schemas.microsoft.com/office/drawing/2014/main" id="{00000000-0008-0000-0200-00007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100</xdr:row>
          <xdr:rowOff>38100</xdr:rowOff>
        </xdr:from>
        <xdr:to>
          <xdr:col>3</xdr:col>
          <xdr:colOff>19050</xdr:colOff>
          <xdr:row>100</xdr:row>
          <xdr:rowOff>152400</xdr:rowOff>
        </xdr:to>
        <xdr:sp macro="" textlink="">
          <xdr:nvSpPr>
            <xdr:cNvPr id="22653" name="Check Box 125" hidden="1">
              <a:extLst>
                <a:ext uri="{63B3BB69-23CF-44E3-9099-C40C66FF867C}">
                  <a14:compatExt spid="_x0000_s22653"/>
                </a:ext>
                <a:ext uri="{FF2B5EF4-FFF2-40B4-BE49-F238E27FC236}">
                  <a16:creationId xmlns:a16="http://schemas.microsoft.com/office/drawing/2014/main" id="{00000000-0008-0000-0200-00007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100</xdr:row>
          <xdr:rowOff>28575</xdr:rowOff>
        </xdr:from>
        <xdr:to>
          <xdr:col>3</xdr:col>
          <xdr:colOff>85725</xdr:colOff>
          <xdr:row>100</xdr:row>
          <xdr:rowOff>142875</xdr:rowOff>
        </xdr:to>
        <xdr:sp macro="" textlink="">
          <xdr:nvSpPr>
            <xdr:cNvPr id="22654" name="Check Box 126" hidden="1">
              <a:extLst>
                <a:ext uri="{63B3BB69-23CF-44E3-9099-C40C66FF867C}">
                  <a14:compatExt spid="_x0000_s22654"/>
                </a:ext>
                <a:ext uri="{FF2B5EF4-FFF2-40B4-BE49-F238E27FC236}">
                  <a16:creationId xmlns:a16="http://schemas.microsoft.com/office/drawing/2014/main" id="{00000000-0008-0000-0200-00007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1066800</xdr:colOff>
          <xdr:row>114</xdr:row>
          <xdr:rowOff>19050</xdr:rowOff>
        </xdr:from>
        <xdr:to>
          <xdr:col>3</xdr:col>
          <xdr:colOff>1285875</xdr:colOff>
          <xdr:row>114</xdr:row>
          <xdr:rowOff>161925</xdr:rowOff>
        </xdr:to>
        <xdr:sp macro="" textlink="">
          <xdr:nvSpPr>
            <xdr:cNvPr id="22655" name="Check Box 127" hidden="1">
              <a:extLst>
                <a:ext uri="{63B3BB69-23CF-44E3-9099-C40C66FF867C}">
                  <a14:compatExt spid="_x0000_s22655"/>
                </a:ext>
                <a:ext uri="{FF2B5EF4-FFF2-40B4-BE49-F238E27FC236}">
                  <a16:creationId xmlns:a16="http://schemas.microsoft.com/office/drawing/2014/main" id="{00000000-0008-0000-0200-00007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114</xdr:row>
          <xdr:rowOff>19050</xdr:rowOff>
        </xdr:from>
        <xdr:to>
          <xdr:col>3</xdr:col>
          <xdr:colOff>314325</xdr:colOff>
          <xdr:row>114</xdr:row>
          <xdr:rowOff>161925</xdr:rowOff>
        </xdr:to>
        <xdr:sp macro="" textlink="">
          <xdr:nvSpPr>
            <xdr:cNvPr id="22656" name="Check Box 128" hidden="1">
              <a:extLst>
                <a:ext uri="{63B3BB69-23CF-44E3-9099-C40C66FF867C}">
                  <a14:compatExt spid="_x0000_s22656"/>
                </a:ext>
                <a:ext uri="{FF2B5EF4-FFF2-40B4-BE49-F238E27FC236}">
                  <a16:creationId xmlns:a16="http://schemas.microsoft.com/office/drawing/2014/main" id="{00000000-0008-0000-0200-00008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904875</xdr:colOff>
          <xdr:row>125</xdr:row>
          <xdr:rowOff>19050</xdr:rowOff>
        </xdr:from>
        <xdr:to>
          <xdr:col>3</xdr:col>
          <xdr:colOff>1114425</xdr:colOff>
          <xdr:row>125</xdr:row>
          <xdr:rowOff>133350</xdr:rowOff>
        </xdr:to>
        <xdr:sp macro="" textlink="">
          <xdr:nvSpPr>
            <xdr:cNvPr id="22657" name="Check Box 129" hidden="1">
              <a:extLst>
                <a:ext uri="{63B3BB69-23CF-44E3-9099-C40C66FF867C}">
                  <a14:compatExt spid="_x0000_s22657"/>
                </a:ext>
                <a:ext uri="{FF2B5EF4-FFF2-40B4-BE49-F238E27FC236}">
                  <a16:creationId xmlns:a16="http://schemas.microsoft.com/office/drawing/2014/main" id="{00000000-0008-0000-0200-00008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1219200</xdr:colOff>
          <xdr:row>125</xdr:row>
          <xdr:rowOff>38100</xdr:rowOff>
        </xdr:from>
        <xdr:to>
          <xdr:col>3</xdr:col>
          <xdr:colOff>19050</xdr:colOff>
          <xdr:row>125</xdr:row>
          <xdr:rowOff>152400</xdr:rowOff>
        </xdr:to>
        <xdr:sp macro="" textlink="">
          <xdr:nvSpPr>
            <xdr:cNvPr id="22658" name="Check Box 130" hidden="1">
              <a:extLst>
                <a:ext uri="{63B3BB69-23CF-44E3-9099-C40C66FF867C}">
                  <a14:compatExt spid="_x0000_s22658"/>
                </a:ext>
                <a:ext uri="{FF2B5EF4-FFF2-40B4-BE49-F238E27FC236}">
                  <a16:creationId xmlns:a16="http://schemas.microsoft.com/office/drawing/2014/main" id="{00000000-0008-0000-0200-00008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742950</xdr:colOff>
          <xdr:row>125</xdr:row>
          <xdr:rowOff>28575</xdr:rowOff>
        </xdr:from>
        <xdr:to>
          <xdr:col>3</xdr:col>
          <xdr:colOff>123825</xdr:colOff>
          <xdr:row>125</xdr:row>
          <xdr:rowOff>142875</xdr:rowOff>
        </xdr:to>
        <xdr:sp macro="" textlink="">
          <xdr:nvSpPr>
            <xdr:cNvPr id="22659" name="Check Box 131" hidden="1">
              <a:extLst>
                <a:ext uri="{63B3BB69-23CF-44E3-9099-C40C66FF867C}">
                  <a14:compatExt spid="_x0000_s22659"/>
                </a:ext>
                <a:ext uri="{FF2B5EF4-FFF2-40B4-BE49-F238E27FC236}">
                  <a16:creationId xmlns:a16="http://schemas.microsoft.com/office/drawing/2014/main" id="{00000000-0008-0000-0200-00008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257175</xdr:colOff>
      <xdr:row>24</xdr:row>
      <xdr:rowOff>47625</xdr:rowOff>
    </xdr:from>
    <xdr:ext cx="238125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143250" y="3933825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24</xdr:row>
      <xdr:rowOff>76200</xdr:rowOff>
    </xdr:from>
    <xdr:ext cx="247650" cy="104775"/>
    <xdr:sp macro="" textlink="">
      <xdr:nvSpPr>
        <xdr:cNvPr id="3" name="Shape 1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343400" y="3962400"/>
          <a:ext cx="247650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228600</xdr:colOff>
      <xdr:row>24</xdr:row>
      <xdr:rowOff>76200</xdr:rowOff>
    </xdr:from>
    <xdr:ext cx="238125" cy="104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000750" y="3962400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552450</xdr:colOff>
      <xdr:row>24</xdr:row>
      <xdr:rowOff>28575</xdr:rowOff>
    </xdr:from>
    <xdr:ext cx="247650" cy="104775"/>
    <xdr:sp macro="" textlink="">
      <xdr:nvSpPr>
        <xdr:cNvPr id="5" name="Shape 1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286625" y="3914775"/>
          <a:ext cx="247650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123825</xdr:colOff>
      <xdr:row>24</xdr:row>
      <xdr:rowOff>76200</xdr:rowOff>
    </xdr:from>
    <xdr:ext cx="238125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82050" y="3962400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552450</xdr:colOff>
      <xdr:row>13</xdr:row>
      <xdr:rowOff>19050</xdr:rowOff>
    </xdr:from>
    <xdr:ext cx="247650" cy="104775"/>
    <xdr:sp macro="" textlink="">
      <xdr:nvSpPr>
        <xdr:cNvPr id="9" name="Shape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286625" y="2124075"/>
          <a:ext cx="247650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1100"/>
            <a:t>X</a:t>
          </a:r>
          <a:endParaRPr sz="1100"/>
        </a:p>
      </xdr:txBody>
    </xdr:sp>
    <xdr:clientData fLocksWithSheet="0"/>
  </xdr:oneCellAnchor>
  <xdr:oneCellAnchor>
    <xdr:from>
      <xdr:col>9</xdr:col>
      <xdr:colOff>9525</xdr:colOff>
      <xdr:row>13</xdr:row>
      <xdr:rowOff>19050</xdr:rowOff>
    </xdr:from>
    <xdr:ext cx="238125" cy="10477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667750" y="2124075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533400</xdr:colOff>
      <xdr:row>22</xdr:row>
      <xdr:rowOff>19050</xdr:rowOff>
    </xdr:from>
    <xdr:ext cx="247650" cy="114300"/>
    <xdr:sp macro="" textlink="">
      <xdr:nvSpPr>
        <xdr:cNvPr id="11" name="Shape 1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457450" y="3581400"/>
          <a:ext cx="247650" cy="114300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190500</xdr:colOff>
      <xdr:row>22</xdr:row>
      <xdr:rowOff>19050</xdr:rowOff>
    </xdr:from>
    <xdr:ext cx="238125" cy="11430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4038600" y="3581400"/>
          <a:ext cx="238125" cy="114300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438150</xdr:colOff>
      <xdr:row>22</xdr:row>
      <xdr:rowOff>28575</xdr:rowOff>
    </xdr:from>
    <xdr:ext cx="247650" cy="114300"/>
    <xdr:sp macro="" textlink="">
      <xdr:nvSpPr>
        <xdr:cNvPr id="13" name="Shap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248275" y="3590925"/>
          <a:ext cx="247650" cy="114300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104775</xdr:colOff>
      <xdr:row>22</xdr:row>
      <xdr:rowOff>19050</xdr:rowOff>
    </xdr:from>
    <xdr:ext cx="238125" cy="11430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6838950" y="3581400"/>
          <a:ext cx="238125" cy="114300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19050</xdr:colOff>
      <xdr:row>22</xdr:row>
      <xdr:rowOff>28575</xdr:rowOff>
    </xdr:from>
    <xdr:ext cx="238125" cy="11430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677275" y="3590925"/>
          <a:ext cx="238125" cy="114300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533400</xdr:colOff>
      <xdr:row>23</xdr:row>
      <xdr:rowOff>19050</xdr:rowOff>
    </xdr:from>
    <xdr:ext cx="247650" cy="104775"/>
    <xdr:sp macro="" textlink="">
      <xdr:nvSpPr>
        <xdr:cNvPr id="16" name="Shape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457450" y="3743325"/>
          <a:ext cx="247650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457200</xdr:colOff>
      <xdr:row>30</xdr:row>
      <xdr:rowOff>19050</xdr:rowOff>
    </xdr:from>
    <xdr:ext cx="238125" cy="104775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153400" y="4876800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447675</xdr:colOff>
      <xdr:row>30</xdr:row>
      <xdr:rowOff>19050</xdr:rowOff>
    </xdr:from>
    <xdr:ext cx="238125" cy="10477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9105900" y="4876800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561975</xdr:colOff>
      <xdr:row>26</xdr:row>
      <xdr:rowOff>57150</xdr:rowOff>
    </xdr:from>
    <xdr:ext cx="247650" cy="104775"/>
    <xdr:sp macro="" textlink="">
      <xdr:nvSpPr>
        <xdr:cNvPr id="19" name="Shape 12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7296150" y="4267200"/>
          <a:ext cx="247650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152400</xdr:colOff>
      <xdr:row>26</xdr:row>
      <xdr:rowOff>57150</xdr:rowOff>
    </xdr:from>
    <xdr:ext cx="238125" cy="10477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810625" y="4267200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19050</xdr:colOff>
      <xdr:row>18</xdr:row>
      <xdr:rowOff>19050</xdr:rowOff>
    </xdr:from>
    <xdr:ext cx="247650" cy="1143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905125" y="2933700"/>
          <a:ext cx="247650" cy="114300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638175</xdr:colOff>
      <xdr:row>17</xdr:row>
      <xdr:rowOff>28575</xdr:rowOff>
    </xdr:from>
    <xdr:ext cx="238125" cy="1047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1600200" y="2781300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704850</xdr:colOff>
      <xdr:row>17</xdr:row>
      <xdr:rowOff>28575</xdr:rowOff>
    </xdr:from>
    <xdr:ext cx="247650" cy="104775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3590925" y="2781300"/>
          <a:ext cx="247650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209550</xdr:colOff>
      <xdr:row>17</xdr:row>
      <xdr:rowOff>28575</xdr:rowOff>
    </xdr:from>
    <xdr:ext cx="238125" cy="1047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6943725" y="2781300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571500</xdr:colOff>
      <xdr:row>17</xdr:row>
      <xdr:rowOff>28575</xdr:rowOff>
    </xdr:from>
    <xdr:ext cx="247650" cy="104775"/>
    <xdr:sp macro="" textlink="">
      <xdr:nvSpPr>
        <xdr:cNvPr id="27" name="Shape 1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5381625" y="2781300"/>
          <a:ext cx="247650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104775</xdr:colOff>
      <xdr:row>17</xdr:row>
      <xdr:rowOff>19050</xdr:rowOff>
    </xdr:from>
    <xdr:ext cx="238125" cy="1047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63000" y="2771775"/>
          <a:ext cx="238125" cy="104775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1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152400</xdr:colOff>
      <xdr:row>17</xdr:row>
      <xdr:rowOff>142875</xdr:rowOff>
    </xdr:from>
    <xdr:ext cx="247650" cy="123825"/>
    <xdr:sp macro="" textlink="">
      <xdr:nvSpPr>
        <xdr:cNvPr id="29" name="Shape 14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5924550" y="2895600"/>
          <a:ext cx="247650" cy="123825"/>
        </a:xfrm>
        <a:prstGeom prst="rect">
          <a:avLst/>
        </a:prstGeom>
        <a:noFill/>
        <a:ln w="9525" cap="flat" cmpd="sng">
          <a:solidFill>
            <a:srgbClr val="99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57150</xdr:colOff>
      <xdr:row>0</xdr:row>
      <xdr:rowOff>247650</xdr:rowOff>
    </xdr:from>
    <xdr:ext cx="2114550" cy="400050"/>
    <xdr:pic>
      <xdr:nvPicPr>
        <xdr:cNvPr id="30" name="image25.png" title="Imagen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3225" y="161925"/>
          <a:ext cx="2114550" cy="4000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56</xdr:row>
      <xdr:rowOff>51954</xdr:rowOff>
    </xdr:from>
    <xdr:to>
      <xdr:col>14</xdr:col>
      <xdr:colOff>38100</xdr:colOff>
      <xdr:row>62</xdr:row>
      <xdr:rowOff>14720</xdr:rowOff>
    </xdr:to>
    <xdr:sp macro="" textlink="">
      <xdr:nvSpPr>
        <xdr:cNvPr id="2" name="AutoShape 4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71450" y="7614804"/>
          <a:ext cx="7972425" cy="800966"/>
        </a:xfrm>
        <a:prstGeom prst="roundRect">
          <a:avLst>
            <a:gd name="adj" fmla="val 57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606136</xdr:colOff>
      <xdr:row>59</xdr:row>
      <xdr:rowOff>129886</xdr:rowOff>
    </xdr:from>
    <xdr:to>
      <xdr:col>9</xdr:col>
      <xdr:colOff>357020</xdr:colOff>
      <xdr:row>61</xdr:row>
      <xdr:rowOff>29574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473036" y="8130886"/>
          <a:ext cx="3237034" cy="194963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 de quien presenta el anexo según numeral 4.</a:t>
          </a:r>
        </a:p>
      </xdr:txBody>
    </xdr:sp>
    <xdr:clientData/>
  </xdr:twoCellAnchor>
  <xdr:twoCellAnchor>
    <xdr:from>
      <xdr:col>3</xdr:col>
      <xdr:colOff>649432</xdr:colOff>
      <xdr:row>59</xdr:row>
      <xdr:rowOff>103909</xdr:rowOff>
    </xdr:from>
    <xdr:to>
      <xdr:col>9</xdr:col>
      <xdr:colOff>297007</xdr:colOff>
      <xdr:row>59</xdr:row>
      <xdr:rowOff>103909</xdr:rowOff>
    </xdr:to>
    <xdr:sp macro="" textlink="">
      <xdr:nvSpPr>
        <xdr:cNvPr id="4" name="Line 9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2516332" y="8104909"/>
          <a:ext cx="31337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77932</xdr:rowOff>
    </xdr:from>
    <xdr:to>
      <xdr:col>3</xdr:col>
      <xdr:colOff>615662</xdr:colOff>
      <xdr:row>66</xdr:row>
      <xdr:rowOff>77932</xdr:rowOff>
    </xdr:to>
    <xdr:sp macro="" textlink="">
      <xdr:nvSpPr>
        <xdr:cNvPr id="5" name="Line 6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209550" y="9060007"/>
          <a:ext cx="2273012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233795</xdr:colOff>
      <xdr:row>66</xdr:row>
      <xdr:rowOff>77932</xdr:rowOff>
    </xdr:from>
    <xdr:to>
      <xdr:col>9</xdr:col>
      <xdr:colOff>277957</xdr:colOff>
      <xdr:row>66</xdr:row>
      <xdr:rowOff>77932</xdr:rowOff>
    </xdr:to>
    <xdr:sp macro="" textlink="">
      <xdr:nvSpPr>
        <xdr:cNvPr id="6" name="Line 6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2862695" y="9060007"/>
          <a:ext cx="2768312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594013</xdr:colOff>
      <xdr:row>66</xdr:row>
      <xdr:rowOff>65809</xdr:rowOff>
    </xdr:from>
    <xdr:to>
      <xdr:col>12</xdr:col>
      <xdr:colOff>603539</xdr:colOff>
      <xdr:row>66</xdr:row>
      <xdr:rowOff>65809</xdr:rowOff>
    </xdr:to>
    <xdr:sp macro="" textlink="">
      <xdr:nvSpPr>
        <xdr:cNvPr id="7" name="Line 6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947063" y="9047884"/>
          <a:ext cx="1790701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66</xdr:row>
      <xdr:rowOff>103909</xdr:rowOff>
    </xdr:from>
    <xdr:to>
      <xdr:col>3</xdr:col>
      <xdr:colOff>629109</xdr:colOff>
      <xdr:row>69</xdr:row>
      <xdr:rowOff>114097</xdr:rowOff>
    </xdr:to>
    <xdr:sp macro="" textlink="">
      <xdr:nvSpPr>
        <xdr:cNvPr id="8" name="Text Box 6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209550" y="9085984"/>
          <a:ext cx="2286459" cy="476913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 y código del empleado que asistió en consignar la información del formulario</a:t>
          </a:r>
        </a:p>
      </xdr:txBody>
    </xdr:sp>
    <xdr:clientData/>
  </xdr:twoCellAnchor>
  <xdr:twoCellAnchor>
    <xdr:from>
      <xdr:col>4</xdr:col>
      <xdr:colOff>216479</xdr:colOff>
      <xdr:row>66</xdr:row>
      <xdr:rowOff>129886</xdr:rowOff>
    </xdr:from>
    <xdr:to>
      <xdr:col>9</xdr:col>
      <xdr:colOff>270479</xdr:colOff>
      <xdr:row>69</xdr:row>
      <xdr:rowOff>140074</xdr:rowOff>
    </xdr:to>
    <xdr:sp macro="" textlink="">
      <xdr:nvSpPr>
        <xdr:cNvPr id="9" name="Text Box 6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2845379" y="9111961"/>
          <a:ext cx="2778150" cy="476913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marL="0" indent="0" algn="ctr" rtl="0">
            <a:lnSpc>
              <a:spcPct val="100000"/>
            </a:lnSpc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Firma y código del empleado responsable de la verificación de la información</a:t>
          </a:r>
        </a:p>
      </xdr:txBody>
    </xdr:sp>
    <xdr:clientData/>
  </xdr:twoCellAnchor>
  <xdr:twoCellAnchor>
    <xdr:from>
      <xdr:col>9</xdr:col>
      <xdr:colOff>606137</xdr:colOff>
      <xdr:row>67</xdr:row>
      <xdr:rowOff>17317</xdr:rowOff>
    </xdr:from>
    <xdr:to>
      <xdr:col>12</xdr:col>
      <xdr:colOff>628387</xdr:colOff>
      <xdr:row>70</xdr:row>
      <xdr:rowOff>10187</xdr:rowOff>
    </xdr:to>
    <xdr:sp macro="" textlink="">
      <xdr:nvSpPr>
        <xdr:cNvPr id="10" name="Text Box 6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959187" y="9132742"/>
          <a:ext cx="1803425" cy="469120"/>
        </a:xfrm>
        <a:prstGeom prst="rect">
          <a:avLst/>
        </a:prstGeom>
        <a:noFill/>
        <a:ln w="3175" cap="rnd">
          <a:noFill/>
          <a:prstDash val="sysDot"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G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Firma y código de quien autoriza la operación </a:t>
          </a:r>
        </a:p>
      </xdr:txBody>
    </xdr:sp>
    <xdr:clientData/>
  </xdr:twoCellAnchor>
  <xdr:twoCellAnchor>
    <xdr:from>
      <xdr:col>1</xdr:col>
      <xdr:colOff>0</xdr:colOff>
      <xdr:row>0</xdr:row>
      <xdr:rowOff>17318</xdr:rowOff>
    </xdr:from>
    <xdr:to>
      <xdr:col>3</xdr:col>
      <xdr:colOff>115768</xdr:colOff>
      <xdr:row>1</xdr:row>
      <xdr:rowOff>109305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209550" y="17318"/>
          <a:ext cx="1773118" cy="349162"/>
        </a:xfrm>
        <a:prstGeom prst="rect">
          <a:avLst/>
        </a:prstGeom>
        <a:solidFill>
          <a:schemeClr val="bg1">
            <a:lumMod val="6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s-G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ANEXO A.V</a:t>
          </a:r>
        </a:p>
      </xdr:txBody>
    </xdr:sp>
    <xdr:clientData/>
  </xdr:twoCellAnchor>
  <xdr:twoCellAnchor editAs="oneCell">
    <xdr:from>
      <xdr:col>5</xdr:col>
      <xdr:colOff>484910</xdr:colOff>
      <xdr:row>0</xdr:row>
      <xdr:rowOff>0</xdr:rowOff>
    </xdr:from>
    <xdr:to>
      <xdr:col>7</xdr:col>
      <xdr:colOff>37235</xdr:colOff>
      <xdr:row>2</xdr:row>
      <xdr:rowOff>29440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810" y="0"/>
          <a:ext cx="533400" cy="54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</xdr:row>
      <xdr:rowOff>60613</xdr:rowOff>
    </xdr:from>
    <xdr:to>
      <xdr:col>14</xdr:col>
      <xdr:colOff>22759</xdr:colOff>
      <xdr:row>9</xdr:row>
      <xdr:rowOff>79663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Arrowheads="1"/>
        </xdr:cNvSpPr>
      </xdr:nvSpPr>
      <xdr:spPr bwMode="auto">
        <a:xfrm>
          <a:off x="209550" y="841663"/>
          <a:ext cx="7918984" cy="428625"/>
        </a:xfrm>
        <a:prstGeom prst="roundRect">
          <a:avLst>
            <a:gd name="adj" fmla="val 8421"/>
          </a:avLst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G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DE CONTRATISTAS O PROVEEDORES DEL ESTADO -CPE-</a:t>
          </a:r>
          <a:endParaRPr lang="es-GT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0</xdr:col>
      <xdr:colOff>171450</xdr:colOff>
      <xdr:row>52</xdr:row>
      <xdr:rowOff>28574</xdr:rowOff>
    </xdr:from>
    <xdr:to>
      <xdr:col>14</xdr:col>
      <xdr:colOff>38100</xdr:colOff>
      <xdr:row>55</xdr:row>
      <xdr:rowOff>71869</xdr:rowOff>
    </xdr:to>
    <xdr:sp macro="" textlink="">
      <xdr:nvSpPr>
        <xdr:cNvPr id="14" name="AutoShape 4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Arrowheads="1"/>
        </xdr:cNvSpPr>
      </xdr:nvSpPr>
      <xdr:spPr bwMode="auto">
        <a:xfrm>
          <a:off x="171450" y="6981824"/>
          <a:ext cx="7972425" cy="557645"/>
        </a:xfrm>
        <a:prstGeom prst="roundRect">
          <a:avLst>
            <a:gd name="adj" fmla="val 57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27</xdr:row>
      <xdr:rowOff>95250</xdr:rowOff>
    </xdr:from>
    <xdr:to>
      <xdr:col>14</xdr:col>
      <xdr:colOff>47625</xdr:colOff>
      <xdr:row>51</xdr:row>
      <xdr:rowOff>228599</xdr:rowOff>
    </xdr:to>
    <xdr:sp macro="" textlink="">
      <xdr:nvSpPr>
        <xdr:cNvPr id="15" name="AutoShape 4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Arrowheads="1"/>
        </xdr:cNvSpPr>
      </xdr:nvSpPr>
      <xdr:spPr bwMode="auto">
        <a:xfrm>
          <a:off x="161925" y="3638550"/>
          <a:ext cx="7991475" cy="3295649"/>
        </a:xfrm>
        <a:prstGeom prst="roundRect">
          <a:avLst>
            <a:gd name="adj" fmla="val 36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12</xdr:row>
      <xdr:rowOff>28575</xdr:rowOff>
    </xdr:from>
    <xdr:to>
      <xdr:col>14</xdr:col>
      <xdr:colOff>38100</xdr:colOff>
      <xdr:row>17</xdr:row>
      <xdr:rowOff>47625</xdr:rowOff>
    </xdr:to>
    <xdr:sp macro="" textlink="">
      <xdr:nvSpPr>
        <xdr:cNvPr id="16" name="AutoShape 4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Arrowheads="1"/>
        </xdr:cNvSpPr>
      </xdr:nvSpPr>
      <xdr:spPr bwMode="auto">
        <a:xfrm>
          <a:off x="171450" y="1514475"/>
          <a:ext cx="7972425" cy="714375"/>
        </a:xfrm>
        <a:prstGeom prst="roundRect">
          <a:avLst>
            <a:gd name="adj" fmla="val 57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17</xdr:row>
      <xdr:rowOff>95250</xdr:rowOff>
    </xdr:from>
    <xdr:to>
      <xdr:col>14</xdr:col>
      <xdr:colOff>38100</xdr:colOff>
      <xdr:row>27</xdr:row>
      <xdr:rowOff>28575</xdr:rowOff>
    </xdr:to>
    <xdr:sp macro="" textlink="">
      <xdr:nvSpPr>
        <xdr:cNvPr id="17" name="AutoShape 44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Arrowheads="1"/>
        </xdr:cNvSpPr>
      </xdr:nvSpPr>
      <xdr:spPr bwMode="auto">
        <a:xfrm>
          <a:off x="171450" y="2276475"/>
          <a:ext cx="7972425" cy="1295400"/>
        </a:xfrm>
        <a:prstGeom prst="roundRect">
          <a:avLst>
            <a:gd name="adj" fmla="val 57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36957</xdr:colOff>
      <xdr:row>0</xdr:row>
      <xdr:rowOff>52415</xdr:rowOff>
    </xdr:from>
    <xdr:ext cx="478536" cy="4678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8857" y="52415"/>
          <a:ext cx="478536" cy="4678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jerez/AppData/Local/Microsoft/Windows/INetCache/Content.Outlook/G0E857SP/Formulario%20Credito%20Individual%202015%20Definiti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jerez/AppData/Local/Microsoft/Windows/INetCache/Content.Outlook/G0E857SP/Users/mralvarez/Desktop/Mario%20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jerez/AppData/Local/Microsoft/Windows/INetCache/Content.Outlook/G0E857SP/Formularios%20Creditos%20Individuales%20JULIO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jerez/AppData/Local/Microsoft/Windows/INetCache/Content.Outlook/G0E857SP/Users/mralvarez/Desktop/Users/mralvarez/Desktop/Creditos/Formularios/Individual/IVE%20IR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ymorales/Desktop/excel%20escritorio/Excel%20din&#225;mico%2020-05-2019%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1015GT/Downloads/PAQUETE%20COMPLETO%20-%20INDIVIDUAL%20-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 Datos"/>
      <sheetName val="Impresion Formularios"/>
      <sheetName val="Solicitud"/>
      <sheetName val="Ir1Sol"/>
      <sheetName val="Ir1 F1"/>
      <sheetName val="Ir1 F2"/>
      <sheetName val="Anx I"/>
      <sheetName val="Otro Firma1"/>
      <sheetName val="Otro Firma 2"/>
      <sheetName val="Declaracion PI"/>
      <sheetName val="DIVISAS"/>
      <sheetName val="REFES"/>
      <sheetName val="Desembolso"/>
      <sheetName val="Patrimonial Sol"/>
      <sheetName val="Patrimonial 1f"/>
      <sheetName val="Patrimonial 2do f"/>
      <sheetName val="Ponente"/>
      <sheetName val="Datos I"/>
    </sheetNames>
    <sheetDataSet>
      <sheetData sheetId="0">
        <row r="1">
          <cell r="L1" t="str">
            <v>INDUSTRIA</v>
          </cell>
          <cell r="M1" t="str">
            <v>ALQUILERES</v>
          </cell>
        </row>
        <row r="2">
          <cell r="L2" t="str">
            <v>COMERCIO</v>
          </cell>
          <cell r="M2" t="str">
            <v>PENSION</v>
          </cell>
        </row>
        <row r="3">
          <cell r="L3" t="str">
            <v>AGRICULTURA</v>
          </cell>
          <cell r="M3" t="str">
            <v>REMESAS</v>
          </cell>
        </row>
        <row r="4">
          <cell r="L4" t="str">
            <v>OTROS</v>
          </cell>
          <cell r="M4" t="str">
            <v>SERVICIOS PROFESIONALES</v>
          </cell>
        </row>
        <row r="5">
          <cell r="M5" t="str">
            <v>ARRENDAMIENTOS</v>
          </cell>
        </row>
        <row r="6">
          <cell r="M6" t="str">
            <v>DOCENSIAS</v>
          </cell>
        </row>
        <row r="7">
          <cell r="M7" t="str">
            <v>ASESORIAS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"/>
      <sheetName val="Impresion Formularios"/>
      <sheetName val="Ir01Sol"/>
      <sheetName val="Ir01fiad"/>
      <sheetName val="Ir01fiad (2)"/>
      <sheetName val="Prod Y Ser"/>
      <sheetName val="OTROS FIRMANTES"/>
      <sheetName val="OTROS FIRMANTES (2)"/>
      <sheetName val="Declaracion PI"/>
      <sheetName val="DIVISAS"/>
      <sheetName val="REFES"/>
      <sheetName val="DESEMBOLSO"/>
      <sheetName val="PATRIMONIAL Titular"/>
      <sheetName val="PATRIMONIAL Fiador"/>
      <sheetName val="PATRIMONIAL Fiador (2)"/>
      <sheetName val="Ponente"/>
    </sheetNames>
    <sheetDataSet>
      <sheetData sheetId="0" refreshError="1">
        <row r="8">
          <cell r="L8" t="str">
            <v>Soltero (a)</v>
          </cell>
        </row>
        <row r="9">
          <cell r="L9" t="str">
            <v>Casado (a)</v>
          </cell>
        </row>
        <row r="10">
          <cell r="L10" t="str">
            <v>Viudo (a)</v>
          </cell>
        </row>
        <row r="29">
          <cell r="L29" t="str">
            <v>Masculino</v>
          </cell>
        </row>
        <row r="30">
          <cell r="L30" t="str">
            <v>Femenino</v>
          </cell>
        </row>
        <row r="120">
          <cell r="L120" t="str">
            <v>A</v>
          </cell>
        </row>
        <row r="121">
          <cell r="L121" t="str">
            <v>B</v>
          </cell>
        </row>
        <row r="122">
          <cell r="L122" t="str">
            <v>C</v>
          </cell>
        </row>
        <row r="123">
          <cell r="L123" t="str">
            <v>D</v>
          </cell>
        </row>
        <row r="124">
          <cell r="L124" t="str">
            <v>E</v>
          </cell>
        </row>
        <row r="125">
          <cell r="L125" t="str">
            <v>F</v>
          </cell>
        </row>
      </sheetData>
      <sheetData sheetId="1" refreshError="1"/>
      <sheetData sheetId="2" refreshError="1">
        <row r="2">
          <cell r="M2" t="str">
            <v>DPI</v>
          </cell>
        </row>
        <row r="3">
          <cell r="M3" t="str">
            <v>PASAPORTE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LENADO DE FORMULARIOS"/>
      <sheetName val="Impresion Formularios"/>
      <sheetName val="Solicitud"/>
      <sheetName val="Ir1Sol"/>
      <sheetName val="Ir1 F1"/>
      <sheetName val="Ir1 F2"/>
      <sheetName val="Anx I"/>
      <sheetName val="Otro Firma1"/>
      <sheetName val="Otro Firma 2"/>
      <sheetName val="Declaracion PI"/>
      <sheetName val="DIVISAS"/>
      <sheetName val="REFES"/>
      <sheetName val="Desembolso"/>
      <sheetName val="Patrimonial Sol"/>
      <sheetName val="Patrimonial 1f"/>
      <sheetName val="Patrimonial 2do f"/>
      <sheetName val="Ponente"/>
    </sheetNames>
    <sheetDataSet>
      <sheetData sheetId="0">
        <row r="1">
          <cell r="H1" t="str">
            <v>FEMENINO</v>
          </cell>
          <cell r="I1" t="str">
            <v>DPI</v>
          </cell>
          <cell r="J1" t="str">
            <v>SOLTERO</v>
          </cell>
        </row>
        <row r="2">
          <cell r="H2" t="str">
            <v>MASCULINO</v>
          </cell>
          <cell r="I2" t="str">
            <v>PASAPORTE</v>
          </cell>
          <cell r="J2" t="str">
            <v xml:space="preserve">CASADO </v>
          </cell>
        </row>
        <row r="3">
          <cell r="J3" t="str">
            <v>VIUDO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IVE-IR-01"/>
      <sheetName val="PRODUCTOS Y SERVICIOS"/>
      <sheetName val="PEP"/>
      <sheetName val="OTROS FIRMANTES"/>
      <sheetName val="IR 1 Form"/>
    </sheetNames>
    <sheetDataSet>
      <sheetData sheetId="0">
        <row r="3">
          <cell r="I3" t="str">
            <v>DPI</v>
          </cell>
        </row>
        <row r="4">
          <cell r="I4" t="str">
            <v>Pasaporte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Menu"/>
      <sheetName val="Datos I"/>
      <sheetName val="Impresion Formularios"/>
      <sheetName val="Hoja1"/>
      <sheetName val="Perfil Individual"/>
      <sheetName val="PYMES Solicitud Deudor Individu"/>
      <sheetName val="Ive IR01 Deudor Ind"/>
      <sheetName val="A.I PRODUCTOS individual"/>
      <sheetName val="A.II OTROS FIRMANTES individual"/>
      <sheetName val="A.III PEP individual"/>
      <sheetName val="A.IV BENEFICIARIOS individual"/>
      <sheetName val="A.V CPE individual"/>
      <sheetName val="Solicitud Codeudor Ind 1"/>
      <sheetName val="Ive IR01 Codeudor 1"/>
      <sheetName val="A.I PRODUCTOS C_Indiv1"/>
      <sheetName val="A.II OTROS FIRMANTES C_Indiv1"/>
      <sheetName val="A.III PEP C_Indiv1"/>
      <sheetName val="A.IV BENEFICIARIOS C_Indiv1"/>
      <sheetName val="A.V CPE  C_Indiv1"/>
      <sheetName val="Solicitud Codeudor Ind 2 "/>
      <sheetName val="Ive IR01 Codeudor 2"/>
      <sheetName val="A.I PRODUCTOS C_Indiv2"/>
      <sheetName val="A.II OTROS FIRMANTES  C_Indiv2"/>
      <sheetName val="A.III PEP C_Indiv2"/>
      <sheetName val="A.IV BENEFICIARIOS C_Indiv2"/>
      <sheetName val="A.V CPE C_Indiv2"/>
      <sheetName val="Perfil Juridico"/>
      <sheetName val="Solicitud deudor Jurid"/>
      <sheetName val="IVE-IR-02.2 Deudor"/>
      <sheetName val="A.I PRODUCTOS J_Indiv"/>
      <sheetName val="A.II OTROS FIRMANTES J_Indiv"/>
      <sheetName val="A.III PEP J_Indiv"/>
      <sheetName val="A.V CPE J_Indiv"/>
      <sheetName val="Sol. CoDeudor Jurid"/>
      <sheetName val="IVE-IR-02.2 Cod (2)"/>
      <sheetName val="A.I PRODUCTOS  C_J_Indi 1"/>
      <sheetName val="A.II OTROS FIRMANTES C_J_Indi 1"/>
      <sheetName val="A.III PEP  C_J_Indi 1"/>
      <sheetName val="A.V CPE J_Indiv C_J_Indiv 1"/>
      <sheetName val="Solicitud Jur Codeudor Ind "/>
      <sheetName val="Ive IR01 Jur Codeudor Ind"/>
      <sheetName val="A.I PRODUCTOS  C_J_Indi 2"/>
      <sheetName val="A.II OTROS FIRMANTES Co_J_Ind 2"/>
      <sheetName val="A.III PEP  C_J_Indi 2"/>
      <sheetName val="A.V CPE J_Indiv C_J_Indiv 2"/>
      <sheetName val="SUPUESTOS DEL FLUJO M"/>
      <sheetName val="Flujo de Efectivo M"/>
      <sheetName val="Sobre saldos"/>
      <sheetName val="Cuota nive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D10" t="str">
            <v>GUATEMALA</v>
          </cell>
          <cell r="I10">
            <v>0</v>
          </cell>
        </row>
        <row r="13">
          <cell r="E13" t="str">
            <v>G&amp;T Conticredit</v>
          </cell>
        </row>
        <row r="15">
          <cell r="B15" t="str">
            <v>CENTRAL</v>
          </cell>
          <cell r="I15" t="str">
            <v>600</v>
          </cell>
        </row>
        <row r="19">
          <cell r="B19" t="str">
            <v/>
          </cell>
          <cell r="E19" t="str">
            <v/>
          </cell>
          <cell r="I19" t="str">
            <v/>
          </cell>
        </row>
        <row r="21">
          <cell r="B21" t="str">
            <v/>
          </cell>
          <cell r="E21" t="str">
            <v/>
          </cell>
          <cell r="I21" t="str">
            <v/>
          </cell>
        </row>
        <row r="24">
          <cell r="B24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2">
          <cell r="B2" t="str">
            <v xml:space="preserve">Supuestos de flujo /    </v>
          </cell>
        </row>
        <row r="5">
          <cell r="A5" t="str">
            <v>Regresar</v>
          </cell>
        </row>
        <row r="6">
          <cell r="B6" t="str">
            <v>Fecha de realización del flujo de caja proyectado</v>
          </cell>
          <cell r="C6">
            <v>0</v>
          </cell>
          <cell r="E6" t="str">
            <v xml:space="preserve">Moneda en la que se expresa el flujo </v>
          </cell>
          <cell r="H6" t="str">
            <v>Quetzales</v>
          </cell>
        </row>
        <row r="7">
          <cell r="B7" t="str">
            <v>Fecha del primer periodo proyectado Mensual</v>
          </cell>
          <cell r="C7">
            <v>0</v>
          </cell>
          <cell r="E7" t="str">
            <v>Modalidad de solicitud de financiamiento</v>
          </cell>
          <cell r="H7" t="str">
            <v/>
          </cell>
        </row>
        <row r="8">
          <cell r="A8" t="str">
            <v>Siguiente</v>
          </cell>
          <cell r="B8" t="str">
            <v>Monto del financiamiento</v>
          </cell>
          <cell r="C8">
            <v>1521</v>
          </cell>
          <cell r="E8" t="str">
            <v>Tipo de solicitud de financiamiento</v>
          </cell>
          <cell r="H8" t="str">
            <v>Nuevo</v>
          </cell>
        </row>
        <row r="10">
          <cell r="B10" t="str">
            <v>Consideraciones</v>
          </cell>
        </row>
        <row r="12">
          <cell r="C12" t="str">
            <v>YYYY</v>
          </cell>
        </row>
        <row r="13">
          <cell r="B13" t="str">
            <v>Plazo Financiamiento en meses</v>
          </cell>
          <cell r="C13">
            <v>0</v>
          </cell>
        </row>
        <row r="14">
          <cell r="B14" t="str">
            <v>Forma de pago</v>
          </cell>
          <cell r="C14" t="str">
            <v>Cuota nivelada</v>
          </cell>
          <cell r="XEQ14" t="str">
            <v>Sobre Saldo</v>
          </cell>
        </row>
        <row r="15">
          <cell r="B15" t="str">
            <v xml:space="preserve">Supuestos </v>
          </cell>
          <cell r="XEQ15" t="str">
            <v>Cuota nivelada</v>
          </cell>
        </row>
        <row r="16">
          <cell r="B16" t="str">
            <v xml:space="preserve"> </v>
          </cell>
          <cell r="C16" t="str">
            <v>Unidad de medida</v>
          </cell>
          <cell r="D16" t="str">
            <v>Valor</v>
          </cell>
          <cell r="E16">
            <v>31</v>
          </cell>
          <cell r="F16">
            <v>60</v>
          </cell>
          <cell r="G16">
            <v>91</v>
          </cell>
          <cell r="H16">
            <v>121</v>
          </cell>
          <cell r="I16">
            <v>152</v>
          </cell>
          <cell r="J16">
            <v>182</v>
          </cell>
          <cell r="K16">
            <v>213</v>
          </cell>
          <cell r="L16">
            <v>244</v>
          </cell>
          <cell r="M16">
            <v>274</v>
          </cell>
          <cell r="N16">
            <v>305</v>
          </cell>
          <cell r="O16">
            <v>335</v>
          </cell>
          <cell r="P16">
            <v>366</v>
          </cell>
        </row>
        <row r="17">
          <cell r="B17" t="str">
            <v>Venta de producto 1</v>
          </cell>
          <cell r="C17" t="str">
            <v xml:space="preserve">Quintales </v>
          </cell>
          <cell r="D17" t="str">
            <v xml:space="preserve">Volúmen </v>
          </cell>
        </row>
        <row r="18">
          <cell r="B18" t="str">
            <v xml:space="preserve">Precio de venta (producto 1) </v>
          </cell>
          <cell r="C18" t="str">
            <v>Quetzales</v>
          </cell>
          <cell r="D18" t="str">
            <v xml:space="preserve">Monto Unitario </v>
          </cell>
        </row>
        <row r="19">
          <cell r="B19" t="str">
            <v xml:space="preserve">Compras (producto 1) </v>
          </cell>
          <cell r="C19" t="str">
            <v xml:space="preserve">Quintales </v>
          </cell>
          <cell r="D19" t="str">
            <v xml:space="preserve">Volúmen </v>
          </cell>
        </row>
        <row r="20">
          <cell r="B20" t="str">
            <v xml:space="preserve">Precio compra (producto 1) </v>
          </cell>
          <cell r="C20" t="str">
            <v>Quetzales</v>
          </cell>
          <cell r="D20" t="str">
            <v xml:space="preserve">Monto Unitario </v>
          </cell>
        </row>
        <row r="21">
          <cell r="B21" t="str">
            <v>Venta de producto 2</v>
          </cell>
          <cell r="C21" t="str">
            <v xml:space="preserve">Toneladas M </v>
          </cell>
          <cell r="D21" t="str">
            <v xml:space="preserve">Volúmen </v>
          </cell>
        </row>
        <row r="22">
          <cell r="B22" t="str">
            <v xml:space="preserve">Precio de venta (producto 2) </v>
          </cell>
          <cell r="C22" t="str">
            <v>Quetzales</v>
          </cell>
          <cell r="D22" t="str">
            <v xml:space="preserve">Monto Unitario </v>
          </cell>
        </row>
        <row r="23">
          <cell r="B23" t="str">
            <v xml:space="preserve">Compras (producto 2) </v>
          </cell>
          <cell r="C23" t="str">
            <v xml:space="preserve">Toneladas M </v>
          </cell>
          <cell r="D23" t="str">
            <v xml:space="preserve">Volúmen </v>
          </cell>
        </row>
        <row r="24">
          <cell r="B24" t="str">
            <v xml:space="preserve">Precio compra (producto 2) </v>
          </cell>
          <cell r="C24" t="str">
            <v>Quetzales</v>
          </cell>
          <cell r="D24" t="str">
            <v xml:space="preserve">Monto Unitario </v>
          </cell>
        </row>
        <row r="25">
          <cell r="B25" t="str">
            <v>Venta de producto 3</v>
          </cell>
          <cell r="C25" t="str">
            <v xml:space="preserve">Pares </v>
          </cell>
          <cell r="D25" t="str">
            <v xml:space="preserve">Volúmen </v>
          </cell>
        </row>
        <row r="26">
          <cell r="B26" t="str">
            <v xml:space="preserve">Precio de venta (producto 3) </v>
          </cell>
          <cell r="C26" t="str">
            <v>Quetzales</v>
          </cell>
          <cell r="D26" t="str">
            <v xml:space="preserve">Monto Unitario </v>
          </cell>
        </row>
        <row r="27">
          <cell r="B27" t="str">
            <v xml:space="preserve">Compras (producto 3) </v>
          </cell>
          <cell r="C27" t="str">
            <v xml:space="preserve">Pares </v>
          </cell>
          <cell r="D27" t="str">
            <v xml:space="preserve">Volúmen </v>
          </cell>
        </row>
        <row r="28">
          <cell r="B28" t="str">
            <v xml:space="preserve">Precio compra (producto 3) </v>
          </cell>
          <cell r="C28" t="str">
            <v>Quetzales</v>
          </cell>
          <cell r="D28" t="str">
            <v xml:space="preserve">Monto Unitario </v>
          </cell>
        </row>
        <row r="29">
          <cell r="B29" t="str">
            <v>Ventas (sino tienen volumenes especificos como comercio abarrotes y similares)</v>
          </cell>
          <cell r="C29" t="str">
            <v>Quetzales</v>
          </cell>
          <cell r="D29" t="str">
            <v>Ventas totales</v>
          </cell>
        </row>
        <row r="30">
          <cell r="B30" t="str">
            <v>Crecimiento o reducción en ventas interanual</v>
          </cell>
          <cell r="C30" t="str">
            <v xml:space="preserve">% sobre año anterior </v>
          </cell>
          <cell r="D30" t="str">
            <v>%</v>
          </cell>
        </row>
        <row r="31">
          <cell r="B31" t="str">
            <v>% de costo de ventas (sino especifico volumenes)</v>
          </cell>
          <cell r="C31" t="str">
            <v xml:space="preserve">% sobre año anterior </v>
          </cell>
          <cell r="D31" t="str">
            <v>%</v>
          </cell>
        </row>
        <row r="32">
          <cell r="B32" t="str">
            <v>Gastos de Administración</v>
          </cell>
          <cell r="C32" t="str">
            <v xml:space="preserve">% sobre año anterior </v>
          </cell>
          <cell r="D32" t="str">
            <v>%</v>
          </cell>
        </row>
        <row r="33">
          <cell r="B33" t="str">
            <v xml:space="preserve">Gastos de Ventas </v>
          </cell>
          <cell r="C33" t="str">
            <v xml:space="preserve">% sobre ventas del periodo </v>
          </cell>
          <cell r="D33" t="str">
            <v>%</v>
          </cell>
        </row>
        <row r="34">
          <cell r="B34" t="str">
            <v xml:space="preserve">Tasa de Interés nuevo préstamo </v>
          </cell>
          <cell r="C34" t="str">
            <v>Tasa</v>
          </cell>
          <cell r="D34" t="str">
            <v>%</v>
          </cell>
        </row>
        <row r="35">
          <cell r="B35" t="str">
            <v xml:space="preserve">Tasa de interés promedio otros préstamos </v>
          </cell>
          <cell r="C35" t="str">
            <v>Tasa</v>
          </cell>
          <cell r="D35" t="str">
            <v>%</v>
          </cell>
        </row>
        <row r="36">
          <cell r="XES36" t="str">
            <v>Prime  +</v>
          </cell>
        </row>
        <row r="38">
          <cell r="XEO38" t="str">
            <v>Quetzales</v>
          </cell>
          <cell r="XEQ38" t="str">
            <v>Decreciente</v>
          </cell>
          <cell r="XES38" t="str">
            <v>Nuevo</v>
          </cell>
          <cell r="XEU38">
            <v>1</v>
          </cell>
          <cell r="XEW38" t="str">
            <v xml:space="preserve">Onzas </v>
          </cell>
        </row>
        <row r="39">
          <cell r="B39" t="str">
            <v>Saldo anterior de caja y Bancos</v>
          </cell>
          <cell r="C39">
            <v>1000</v>
          </cell>
          <cell r="XEO39" t="str">
            <v>Dólares USD.</v>
          </cell>
          <cell r="XEQ39" t="str">
            <v>Revolvente</v>
          </cell>
          <cell r="XES39" t="str">
            <v>Reestructura</v>
          </cell>
          <cell r="XEU39">
            <v>2</v>
          </cell>
          <cell r="XEW39" t="str">
            <v xml:space="preserve">Libras </v>
          </cell>
        </row>
        <row r="40">
          <cell r="B40" t="str">
            <v>% de recuperación de cuentas por cobrar según ventas</v>
          </cell>
          <cell r="C40" t="str">
            <v>% del total de ventas</v>
          </cell>
          <cell r="E40">
            <v>0.30049999999999999</v>
          </cell>
          <cell r="F40">
            <v>0.83509999999999995</v>
          </cell>
          <cell r="G40">
            <v>0.38429999999999997</v>
          </cell>
          <cell r="H40">
            <v>0.3342</v>
          </cell>
          <cell r="I40">
            <v>0.29060000000000002</v>
          </cell>
          <cell r="J40">
            <v>0.25269999999999998</v>
          </cell>
          <cell r="K40">
            <v>0.21970000000000001</v>
          </cell>
          <cell r="L40">
            <v>0.19109999999999999</v>
          </cell>
          <cell r="M40">
            <v>0.1661</v>
          </cell>
          <cell r="N40">
            <v>0.14449999999999999</v>
          </cell>
          <cell r="O40">
            <v>0.17019999999999999</v>
          </cell>
          <cell r="P40">
            <v>0.10920000000000001</v>
          </cell>
          <cell r="R40">
            <v>0.21709999999999999</v>
          </cell>
          <cell r="S40">
            <v>0.21709999999999999</v>
          </cell>
          <cell r="T40">
            <v>0.21709999999999999</v>
          </cell>
          <cell r="XEO40" t="str">
            <v>Euros</v>
          </cell>
          <cell r="XEQ40" t="str">
            <v>Premier</v>
          </cell>
          <cell r="XES40" t="str">
            <v>Novación</v>
          </cell>
          <cell r="XEU40">
            <v>3</v>
          </cell>
          <cell r="XEW40" t="str">
            <v xml:space="preserve">Kilogramos </v>
          </cell>
        </row>
        <row r="41">
          <cell r="B41" t="str">
            <v>Otros Ingresos (justificar que los genera)</v>
          </cell>
          <cell r="C41" t="str">
            <v>% del total de ventas</v>
          </cell>
          <cell r="E41">
            <v>0.30049999999999999</v>
          </cell>
          <cell r="F41">
            <v>0.83509999999999995</v>
          </cell>
          <cell r="G41">
            <v>0.38429999999999997</v>
          </cell>
          <cell r="H41">
            <v>0.3342</v>
          </cell>
          <cell r="I41">
            <v>0.29060000000000002</v>
          </cell>
          <cell r="J41">
            <v>0.25269999999999998</v>
          </cell>
          <cell r="K41">
            <v>0.21970000000000001</v>
          </cell>
          <cell r="L41">
            <v>0.19109999999999999</v>
          </cell>
          <cell r="M41">
            <v>0.1661</v>
          </cell>
          <cell r="N41">
            <v>0.14449999999999999</v>
          </cell>
          <cell r="O41">
            <v>0.17019999999999999</v>
          </cell>
          <cell r="P41">
            <v>0.10920000000000001</v>
          </cell>
          <cell r="R41">
            <v>0.21709999999999999</v>
          </cell>
          <cell r="S41">
            <v>0.21709999999999999</v>
          </cell>
          <cell r="T41">
            <v>0.21709999999999999</v>
          </cell>
          <cell r="XEO41" t="str">
            <v>Pesos Mexicanos</v>
          </cell>
          <cell r="XEQ41" t="str">
            <v>Pre-aviso</v>
          </cell>
          <cell r="XES41" t="str">
            <v xml:space="preserve">Prorroga </v>
          </cell>
          <cell r="XEU41">
            <v>4</v>
          </cell>
          <cell r="XEW41" t="str">
            <v xml:space="preserve">Arroba </v>
          </cell>
        </row>
        <row r="42">
          <cell r="B42" t="str">
            <v>Otros prestamos solicitados (detallar)</v>
          </cell>
          <cell r="C42" t="str">
            <v>Monto</v>
          </cell>
          <cell r="E42">
            <v>1000</v>
          </cell>
          <cell r="XEO42" t="str">
            <v>Colones CR</v>
          </cell>
          <cell r="XEQ42" t="str">
            <v>Cupo de comercio del exterior</v>
          </cell>
          <cell r="XES42" t="str">
            <v>Valuación</v>
          </cell>
          <cell r="XEU42">
            <v>5</v>
          </cell>
          <cell r="XEW42" t="str">
            <v xml:space="preserve">Quintales </v>
          </cell>
        </row>
        <row r="43">
          <cell r="B43" t="str">
            <v>Banco A</v>
          </cell>
          <cell r="E43">
            <v>200</v>
          </cell>
          <cell r="XEO43" t="str">
            <v>Lempiras</v>
          </cell>
          <cell r="XEQ43" t="str">
            <v>Abasto</v>
          </cell>
          <cell r="XEU43">
            <v>6</v>
          </cell>
          <cell r="XEW43" t="str">
            <v xml:space="preserve">Toneladas M </v>
          </cell>
        </row>
        <row r="44">
          <cell r="B44" t="str">
            <v>Banco B</v>
          </cell>
          <cell r="E44">
            <v>4</v>
          </cell>
          <cell r="XEO44" t="str">
            <v>Cordobas</v>
          </cell>
          <cell r="XEQ44" t="str">
            <v>Descuento de documentos</v>
          </cell>
          <cell r="XEU44">
            <v>7</v>
          </cell>
          <cell r="XEW44" t="str">
            <v>Toneladas C</v>
          </cell>
        </row>
        <row r="45">
          <cell r="B45" t="str">
            <v>Banco C</v>
          </cell>
          <cell r="E45">
            <v>5</v>
          </cell>
          <cell r="XEO45" t="str">
            <v>Balboas</v>
          </cell>
          <cell r="XEU45">
            <v>8</v>
          </cell>
          <cell r="XEW45" t="str">
            <v xml:space="preserve">Unidades </v>
          </cell>
        </row>
        <row r="46">
          <cell r="B46" t="str">
            <v>Total prestamos otros bancos</v>
          </cell>
          <cell r="E46">
            <v>209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XEO46" t="str">
            <v>Libra Esterlina</v>
          </cell>
          <cell r="XEU46">
            <v>9</v>
          </cell>
          <cell r="XEW46" t="str">
            <v xml:space="preserve">Docenas </v>
          </cell>
        </row>
        <row r="47">
          <cell r="XEO47" t="str">
            <v>Dólares Canadienses</v>
          </cell>
          <cell r="XEU47">
            <v>10</v>
          </cell>
          <cell r="XEW47" t="str">
            <v xml:space="preserve">Pares </v>
          </cell>
        </row>
        <row r="48">
          <cell r="XEO48" t="str">
            <v xml:space="preserve">Yen </v>
          </cell>
          <cell r="XEU48">
            <v>11</v>
          </cell>
          <cell r="XEW48" t="str">
            <v xml:space="preserve">Cajas </v>
          </cell>
        </row>
        <row r="49">
          <cell r="XEO49" t="str">
            <v>Yuan</v>
          </cell>
          <cell r="XEU49">
            <v>12</v>
          </cell>
          <cell r="XEW49" t="str">
            <v>Contenedores</v>
          </cell>
        </row>
        <row r="50">
          <cell r="B50" t="str">
            <v xml:space="preserve"> Nombre y Firma del Representante Legal  </v>
          </cell>
          <cell r="D50" t="str">
            <v xml:space="preserve"> Nombre y firma del funcionario responsable del flujo  </v>
          </cell>
          <cell r="XEW50" t="str">
            <v xml:space="preserve">Yarda </v>
          </cell>
        </row>
        <row r="51">
          <cell r="XEW51" t="str">
            <v xml:space="preserve">Varas 2 </v>
          </cell>
        </row>
        <row r="52">
          <cell r="XEW52" t="str">
            <v xml:space="preserve">Metros Cuadrados </v>
          </cell>
        </row>
        <row r="53">
          <cell r="XEW53" t="str">
            <v xml:space="preserve">Metros Cubicos </v>
          </cell>
        </row>
        <row r="54">
          <cell r="XEW54" t="str">
            <v xml:space="preserve">Metros Lineales </v>
          </cell>
        </row>
        <row r="55">
          <cell r="XEW55" t="str">
            <v xml:space="preserve">Kilometros </v>
          </cell>
        </row>
        <row r="56">
          <cell r="XEW56" t="str">
            <v xml:space="preserve">Manzanas </v>
          </cell>
        </row>
        <row r="57">
          <cell r="XEW57" t="str">
            <v>Hectareas</v>
          </cell>
        </row>
        <row r="58">
          <cell r="XEW58" t="str">
            <v xml:space="preserve">Cuerdas </v>
          </cell>
        </row>
        <row r="59">
          <cell r="XEW59" t="str">
            <v xml:space="preserve">Galones </v>
          </cell>
        </row>
        <row r="60">
          <cell r="XEW60" t="str">
            <v xml:space="preserve">Garrafones </v>
          </cell>
        </row>
        <row r="61">
          <cell r="XEW61" t="str">
            <v xml:space="preserve">Litros </v>
          </cell>
        </row>
        <row r="62">
          <cell r="XEW62" t="str">
            <v xml:space="preserve">Resmas </v>
          </cell>
        </row>
        <row r="63">
          <cell r="XEW63" t="str">
            <v xml:space="preserve">Rollos </v>
          </cell>
        </row>
        <row r="64">
          <cell r="XEW64" t="str">
            <v xml:space="preserve">Fardos </v>
          </cell>
        </row>
        <row r="65">
          <cell r="XEW65" t="str">
            <v xml:space="preserve">Pulgadas </v>
          </cell>
        </row>
        <row r="66">
          <cell r="XEW66" t="str">
            <v xml:space="preserve">Centímetros </v>
          </cell>
        </row>
        <row r="67">
          <cell r="XEW67" t="str">
            <v xml:space="preserve">MW </v>
          </cell>
        </row>
        <row r="68">
          <cell r="XEW68" t="str">
            <v xml:space="preserve">MWH </v>
          </cell>
        </row>
        <row r="69">
          <cell r="XEW69" t="str">
            <v xml:space="preserve">GW </v>
          </cell>
        </row>
        <row r="70">
          <cell r="XEW70" t="str">
            <v xml:space="preserve">GWH </v>
          </cell>
        </row>
        <row r="71">
          <cell r="XEW71" t="str">
            <v xml:space="preserve">Vatios </v>
          </cell>
        </row>
        <row r="72">
          <cell r="XEW72" t="str">
            <v xml:space="preserve">Vatios/H </v>
          </cell>
        </row>
        <row r="73">
          <cell r="XEW73" t="str">
            <v xml:space="preserve">Horas </v>
          </cell>
        </row>
        <row r="74">
          <cell r="XEW74" t="str">
            <v xml:space="preserve">Días </v>
          </cell>
        </row>
        <row r="75">
          <cell r="XEW75" t="str">
            <v xml:space="preserve">Semanas </v>
          </cell>
        </row>
        <row r="76">
          <cell r="XEW76" t="str">
            <v xml:space="preserve">Meses </v>
          </cell>
        </row>
        <row r="77">
          <cell r="XEW77" t="str">
            <v xml:space="preserve">Comisiones </v>
          </cell>
        </row>
        <row r="78">
          <cell r="XEW78" t="str">
            <v xml:space="preserve">Tasa de interés </v>
          </cell>
        </row>
        <row r="79">
          <cell r="XEW79" t="str">
            <v xml:space="preserve">Regalías </v>
          </cell>
        </row>
        <row r="80">
          <cell r="XEW80" t="str">
            <v xml:space="preserve">Recargas </v>
          </cell>
        </row>
        <row r="81">
          <cell r="XEW81" t="str">
            <v xml:space="preserve">Pines </v>
          </cell>
        </row>
        <row r="82">
          <cell r="XEW82" t="str">
            <v xml:space="preserve">Casas </v>
          </cell>
        </row>
        <row r="83">
          <cell r="XEW83" t="str">
            <v xml:space="preserve">Apartametos </v>
          </cell>
        </row>
        <row r="84">
          <cell r="XEW84" t="str">
            <v xml:space="preserve">Bodegas </v>
          </cell>
        </row>
        <row r="85">
          <cell r="XEW85" t="str">
            <v xml:space="preserve">Oficinas </v>
          </cell>
        </row>
        <row r="86">
          <cell r="XEW86" t="str">
            <v xml:space="preserve">Clínicas </v>
          </cell>
        </row>
        <row r="87">
          <cell r="XEW87" t="str">
            <v xml:space="preserve">Tarifa promedio </v>
          </cell>
        </row>
      </sheetData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Check List"/>
      <sheetName val="IVE-IR-01"/>
      <sheetName val="AI. Productos"/>
      <sheetName val="A.III PEP-1"/>
      <sheetName val="A.V Contratistas"/>
      <sheetName val="Solicitud de Crédito"/>
      <sheetName val="Estado Patrimonial"/>
      <sheetName val="Unidad de Riesgo"/>
      <sheetName val="Divisas"/>
      <sheetName val="Seguro"/>
      <sheetName val="Seguro de Vida"/>
    </sheetNames>
    <sheetDataSet>
      <sheetData sheetId="0">
        <row r="2">
          <cell r="G2" t="str">
            <v>Guatemala,</v>
          </cell>
        </row>
        <row r="3">
          <cell r="G3" t="str">
            <v>El Salvador,</v>
          </cell>
        </row>
        <row r="4">
          <cell r="G4" t="str">
            <v>Honduras,</v>
          </cell>
        </row>
        <row r="5">
          <cell r="G5" t="str">
            <v>Nicaragua,</v>
          </cell>
        </row>
        <row r="6">
          <cell r="G6" t="str">
            <v>Costa Rica,</v>
          </cell>
        </row>
        <row r="7">
          <cell r="G7" t="str">
            <v>Panamá,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A1:AR232"/>
  <sheetViews>
    <sheetView showGridLines="0" tabSelected="1" zoomScale="139" zoomScaleNormal="112" workbookViewId="0">
      <selection activeCell="D2" sqref="D2"/>
    </sheetView>
  </sheetViews>
  <sheetFormatPr baseColWidth="10" defaultRowHeight="15"/>
  <cols>
    <col min="1" max="1" width="7" customWidth="1"/>
    <col min="2" max="2" width="25.85546875" style="131" customWidth="1"/>
    <col min="3" max="3" width="19.42578125" style="131" bestFit="1" customWidth="1"/>
    <col min="4" max="4" width="30.85546875" style="140" bestFit="1" customWidth="1"/>
    <col min="5" max="5" width="20.28515625" style="234" customWidth="1"/>
    <col min="6" max="6" width="20.85546875" style="234" customWidth="1"/>
    <col min="7" max="7" width="14.5703125" bestFit="1" customWidth="1"/>
    <col min="8" max="8" width="12.42578125" customWidth="1"/>
    <col min="9" max="9" width="34" bestFit="1" customWidth="1"/>
    <col min="10" max="10" width="32.140625" bestFit="1" customWidth="1"/>
  </cols>
  <sheetData>
    <row r="1" spans="2:10" ht="60.75" customHeight="1" thickBot="1">
      <c r="B1" s="454" t="s">
        <v>609</v>
      </c>
      <c r="C1" s="454"/>
      <c r="D1" s="454"/>
    </row>
    <row r="2" spans="2:10">
      <c r="B2" s="444" t="s">
        <v>470</v>
      </c>
      <c r="C2" s="445"/>
      <c r="D2" s="242"/>
      <c r="E2" s="257" t="str">
        <f>IF(D2="otro","COLOCAR DESTINO ACÁ","0")</f>
        <v>0</v>
      </c>
    </row>
    <row r="3" spans="2:10">
      <c r="B3" s="432" t="s">
        <v>542</v>
      </c>
      <c r="C3" s="433"/>
      <c r="D3" s="392"/>
    </row>
    <row r="4" spans="2:10">
      <c r="B4" s="432" t="s">
        <v>543</v>
      </c>
      <c r="C4" s="433"/>
      <c r="D4" s="392"/>
    </row>
    <row r="5" spans="2:10">
      <c r="B5" s="432" t="s">
        <v>472</v>
      </c>
      <c r="C5" s="433"/>
      <c r="D5" s="243"/>
      <c r="E5" s="234" t="s">
        <v>504</v>
      </c>
    </row>
    <row r="6" spans="2:10">
      <c r="B6" s="432" t="s">
        <v>544</v>
      </c>
      <c r="C6" s="433"/>
      <c r="D6" s="243"/>
      <c r="I6" s="282" t="s">
        <v>615</v>
      </c>
      <c r="J6" s="280" t="e">
        <f>+J7/J8</f>
        <v>#DIV/0!</v>
      </c>
    </row>
    <row r="7" spans="2:10">
      <c r="B7" s="432" t="s">
        <v>520</v>
      </c>
      <c r="C7" s="433"/>
      <c r="D7" s="244"/>
      <c r="I7" s="282" t="s">
        <v>616</v>
      </c>
      <c r="J7" s="281">
        <f>+D3</f>
        <v>0</v>
      </c>
    </row>
    <row r="8" spans="2:10">
      <c r="B8" s="432" t="s">
        <v>495</v>
      </c>
      <c r="C8" s="433"/>
      <c r="D8" s="243"/>
      <c r="I8" s="282" t="s">
        <v>617</v>
      </c>
      <c r="J8" s="281">
        <f>+D4</f>
        <v>0</v>
      </c>
    </row>
    <row r="9" spans="2:10" ht="15.75" thickBot="1">
      <c r="B9" s="432" t="s">
        <v>496</v>
      </c>
      <c r="C9" s="433"/>
      <c r="D9" s="245"/>
      <c r="I9" s="282" t="s">
        <v>618</v>
      </c>
      <c r="J9" s="283">
        <f>+D9</f>
        <v>0</v>
      </c>
    </row>
    <row r="10" spans="2:10">
      <c r="B10" s="422" t="s">
        <v>450</v>
      </c>
      <c r="C10" s="423"/>
      <c r="D10" s="253"/>
      <c r="I10" s="282" t="s">
        <v>509</v>
      </c>
      <c r="J10" s="282">
        <f>+D7</f>
        <v>0</v>
      </c>
    </row>
    <row r="11" spans="2:10">
      <c r="B11" s="432" t="s">
        <v>451</v>
      </c>
      <c r="C11" s="433"/>
      <c r="D11" s="247"/>
      <c r="I11" s="282" t="s">
        <v>619</v>
      </c>
      <c r="J11" s="282">
        <f>+D5</f>
        <v>0</v>
      </c>
    </row>
    <row r="12" spans="2:10">
      <c r="B12" s="432" t="s">
        <v>545</v>
      </c>
      <c r="C12" s="433"/>
      <c r="D12" s="247"/>
      <c r="I12" s="282" t="s">
        <v>783</v>
      </c>
      <c r="J12" s="372"/>
    </row>
    <row r="13" spans="2:10">
      <c r="B13" s="432" t="s">
        <v>452</v>
      </c>
      <c r="C13" s="433"/>
      <c r="D13" s="247"/>
      <c r="I13" s="282" t="s">
        <v>620</v>
      </c>
      <c r="J13" s="372"/>
    </row>
    <row r="14" spans="2:10">
      <c r="B14" s="432" t="s">
        <v>453</v>
      </c>
      <c r="C14" s="433"/>
      <c r="D14" s="247"/>
    </row>
    <row r="15" spans="2:10">
      <c r="B15" s="432" t="s">
        <v>546</v>
      </c>
      <c r="C15" s="433"/>
      <c r="D15" s="247"/>
    </row>
    <row r="16" spans="2:10" ht="15.75" thickBot="1">
      <c r="B16" s="442" t="s">
        <v>113</v>
      </c>
      <c r="C16" s="443"/>
      <c r="D16" s="393"/>
      <c r="I16" s="133" t="s">
        <v>709</v>
      </c>
      <c r="J16" s="133" t="s">
        <v>433</v>
      </c>
    </row>
    <row r="17" spans="2:10">
      <c r="B17" s="444" t="s">
        <v>610</v>
      </c>
      <c r="C17" s="445"/>
      <c r="D17" s="394"/>
      <c r="I17" s="133" t="s">
        <v>710</v>
      </c>
      <c r="J17" s="371"/>
    </row>
    <row r="18" spans="2:10">
      <c r="B18" s="432" t="s">
        <v>782</v>
      </c>
      <c r="C18" s="433"/>
      <c r="D18" s="142"/>
      <c r="I18" s="133" t="s">
        <v>793</v>
      </c>
      <c r="J18" s="371" t="s">
        <v>6</v>
      </c>
    </row>
    <row r="19" spans="2:10">
      <c r="B19" s="432" t="s">
        <v>611</v>
      </c>
      <c r="C19" s="433"/>
      <c r="D19" s="247"/>
      <c r="I19" s="133" t="s">
        <v>802</v>
      </c>
      <c r="J19" s="371" t="s">
        <v>796</v>
      </c>
    </row>
    <row r="20" spans="2:10">
      <c r="B20" s="432" t="s">
        <v>612</v>
      </c>
      <c r="C20" s="433"/>
      <c r="D20" s="247"/>
      <c r="I20" s="133" t="s">
        <v>804</v>
      </c>
      <c r="J20" s="371"/>
    </row>
    <row r="21" spans="2:10" ht="15.75" thickBot="1">
      <c r="B21" s="438" t="s">
        <v>613</v>
      </c>
      <c r="C21" s="439"/>
      <c r="D21" s="254"/>
      <c r="E21" s="258"/>
    </row>
    <row r="22" spans="2:10">
      <c r="B22" s="434" t="s">
        <v>791</v>
      </c>
      <c r="C22" s="435"/>
      <c r="D22" s="253"/>
      <c r="E22" s="258"/>
    </row>
    <row r="23" spans="2:10">
      <c r="B23" s="436" t="s">
        <v>614</v>
      </c>
      <c r="C23" s="437"/>
      <c r="D23" s="247"/>
      <c r="E23" s="258"/>
    </row>
    <row r="24" spans="2:10" ht="30.75" thickBot="1">
      <c r="B24" s="438" t="s">
        <v>547</v>
      </c>
      <c r="C24" s="439"/>
      <c r="D24" s="249"/>
      <c r="E24" s="258" t="str">
        <f>+IF(AND(D24="GUATEMALA"),"GUATEMALTECO","COLOQUE ACÁ SU NACIONALIDAD")</f>
        <v>COLOQUE ACÁ SU NACIONALIDAD</v>
      </c>
    </row>
    <row r="25" spans="2:10">
      <c r="B25" s="440" t="s">
        <v>836</v>
      </c>
      <c r="C25" s="441"/>
      <c r="D25" s="373"/>
      <c r="E25" s="258"/>
    </row>
    <row r="26" spans="2:10">
      <c r="B26" s="432" t="s">
        <v>68</v>
      </c>
      <c r="C26" s="433"/>
      <c r="D26" s="247"/>
    </row>
    <row r="27" spans="2:10">
      <c r="B27" s="432" t="s">
        <v>434</v>
      </c>
      <c r="C27" s="433"/>
      <c r="D27" s="142"/>
    </row>
    <row r="28" spans="2:10">
      <c r="B28" s="432" t="s">
        <v>454</v>
      </c>
      <c r="C28" s="433"/>
      <c r="D28" s="247"/>
      <c r="E28" s="259">
        <f ca="1">DATEDIF(D27,TODAY(),"Y")</f>
        <v>124</v>
      </c>
    </row>
    <row r="29" spans="2:10">
      <c r="B29" s="432" t="s">
        <v>19</v>
      </c>
      <c r="C29" s="433"/>
      <c r="D29" s="141"/>
    </row>
    <row r="30" spans="2:10">
      <c r="B30" s="432" t="s">
        <v>792</v>
      </c>
      <c r="C30" s="433"/>
      <c r="D30" s="141"/>
    </row>
    <row r="31" spans="2:10">
      <c r="B31" s="432" t="s">
        <v>837</v>
      </c>
      <c r="C31" s="433"/>
      <c r="D31" s="247"/>
    </row>
    <row r="32" spans="2:10">
      <c r="B32" s="432" t="s">
        <v>838</v>
      </c>
      <c r="C32" s="433"/>
      <c r="D32" s="247"/>
    </row>
    <row r="33" spans="2:12">
      <c r="B33" s="432" t="s">
        <v>839</v>
      </c>
      <c r="C33" s="433"/>
      <c r="D33" s="247"/>
    </row>
    <row r="34" spans="2:12">
      <c r="B34" s="432" t="s">
        <v>435</v>
      </c>
      <c r="C34" s="433"/>
      <c r="D34" s="141"/>
    </row>
    <row r="35" spans="2:12">
      <c r="B35" s="432" t="s">
        <v>436</v>
      </c>
      <c r="C35" s="433"/>
      <c r="D35" s="247"/>
    </row>
    <row r="36" spans="2:12">
      <c r="B36" s="432" t="s">
        <v>437</v>
      </c>
      <c r="C36" s="433"/>
      <c r="D36" s="247"/>
    </row>
    <row r="37" spans="2:12">
      <c r="B37" s="432" t="s">
        <v>75</v>
      </c>
      <c r="C37" s="433"/>
      <c r="D37" s="247"/>
    </row>
    <row r="38" spans="2:12" ht="15.75" thickBot="1">
      <c r="B38" s="419" t="s">
        <v>455</v>
      </c>
      <c r="C38" s="420"/>
      <c r="D38" s="414"/>
      <c r="L38" t="str">
        <f>IF(DATOS!D39="","X"," ")</f>
        <v>X</v>
      </c>
    </row>
    <row r="39" spans="2:12">
      <c r="B39" s="422" t="s">
        <v>557</v>
      </c>
      <c r="C39" s="423"/>
      <c r="D39" s="248"/>
    </row>
    <row r="40" spans="2:12">
      <c r="B40" s="417" t="s">
        <v>438</v>
      </c>
      <c r="C40" s="418"/>
      <c r="D40" s="247"/>
    </row>
    <row r="41" spans="2:12">
      <c r="B41" s="417" t="s">
        <v>439</v>
      </c>
      <c r="C41" s="418"/>
      <c r="D41" s="247"/>
    </row>
    <row r="42" spans="2:12" ht="15.75" thickBot="1">
      <c r="B42" s="419" t="s">
        <v>440</v>
      </c>
      <c r="C42" s="420"/>
      <c r="D42" s="374"/>
    </row>
    <row r="43" spans="2:12">
      <c r="B43" s="461" t="s">
        <v>441</v>
      </c>
      <c r="C43" s="408" t="s">
        <v>707</v>
      </c>
      <c r="D43" s="395"/>
    </row>
    <row r="44" spans="2:12">
      <c r="B44" s="462"/>
      <c r="C44" s="409" t="s">
        <v>621</v>
      </c>
      <c r="D44" s="396"/>
    </row>
    <row r="45" spans="2:12" ht="15.75" thickBot="1">
      <c r="B45" s="463"/>
      <c r="C45" s="410" t="s">
        <v>708</v>
      </c>
      <c r="D45" s="397"/>
    </row>
    <row r="46" spans="2:12">
      <c r="B46" s="461" t="s">
        <v>456</v>
      </c>
      <c r="C46" s="408" t="s">
        <v>707</v>
      </c>
      <c r="D46" s="395"/>
    </row>
    <row r="47" spans="2:12">
      <c r="B47" s="462"/>
      <c r="C47" s="409" t="s">
        <v>621</v>
      </c>
      <c r="D47" s="396"/>
    </row>
    <row r="48" spans="2:12" ht="15.75" thickBot="1">
      <c r="B48" s="463"/>
      <c r="C48" s="410" t="s">
        <v>708</v>
      </c>
      <c r="D48" s="397"/>
    </row>
    <row r="49" spans="2:4">
      <c r="B49" s="417" t="s">
        <v>457</v>
      </c>
      <c r="C49" s="418"/>
      <c r="D49" s="141"/>
    </row>
    <row r="50" spans="2:4">
      <c r="B50" s="417" t="s">
        <v>103</v>
      </c>
      <c r="C50" s="418"/>
      <c r="D50" s="247"/>
    </row>
    <row r="51" spans="2:4" ht="15.75" thickBot="1">
      <c r="B51" s="417" t="s">
        <v>442</v>
      </c>
      <c r="C51" s="418"/>
      <c r="D51" s="249"/>
    </row>
    <row r="52" spans="2:4">
      <c r="B52" s="422" t="s">
        <v>443</v>
      </c>
      <c r="C52" s="423"/>
      <c r="D52" s="246" t="s">
        <v>7</v>
      </c>
    </row>
    <row r="53" spans="2:4">
      <c r="B53" s="417" t="s">
        <v>444</v>
      </c>
      <c r="C53" s="418"/>
      <c r="D53" s="141" t="str">
        <f>+IF(D52="si","Coloque acá en cuáles empresas tiene participación","No aplica")</f>
        <v>No aplica</v>
      </c>
    </row>
    <row r="54" spans="2:4">
      <c r="B54" s="417" t="s">
        <v>445</v>
      </c>
      <c r="C54" s="418"/>
      <c r="D54" s="250" t="str">
        <f>+IF(D52="si","Coloque acá el porcentaje de la participación","No aplica")</f>
        <v>No aplica</v>
      </c>
    </row>
    <row r="55" spans="2:4">
      <c r="B55" s="417" t="s">
        <v>8</v>
      </c>
      <c r="C55" s="418"/>
      <c r="D55" s="250" t="str">
        <f>+IF(D52="si","CARGO QUE OCUPA EN LAS EMPRESAS QUE TIENE PARTICIPACIÓN","No aplica")</f>
        <v>No aplica</v>
      </c>
    </row>
    <row r="56" spans="2:4" ht="39.75" customHeight="1" thickBot="1">
      <c r="B56" s="430" t="s">
        <v>511</v>
      </c>
      <c r="C56" s="431"/>
      <c r="D56" s="251" t="str">
        <f>+IF(D52="si","DESCRIBA ACÁ CUALES EMPRESAS Y PORCENTAJES","No aplica")</f>
        <v>No aplica</v>
      </c>
    </row>
    <row r="57" spans="2:4" ht="26.25" customHeight="1">
      <c r="B57" s="426" t="s">
        <v>426</v>
      </c>
      <c r="C57" s="427"/>
      <c r="D57" s="246" t="s">
        <v>7</v>
      </c>
    </row>
    <row r="58" spans="2:4" ht="15.75" customHeight="1">
      <c r="B58" s="428" t="s">
        <v>604</v>
      </c>
      <c r="C58" s="429"/>
      <c r="D58" s="141" t="s">
        <v>7</v>
      </c>
    </row>
    <row r="59" spans="2:4" ht="15.75" customHeight="1" thickBot="1">
      <c r="B59" s="430" t="s">
        <v>603</v>
      </c>
      <c r="C59" s="431"/>
      <c r="D59" s="249" t="s">
        <v>7</v>
      </c>
    </row>
    <row r="60" spans="2:4">
      <c r="B60" s="422" t="s">
        <v>608</v>
      </c>
      <c r="C60" s="423"/>
      <c r="D60" s="246"/>
    </row>
    <row r="61" spans="2:4">
      <c r="B61" s="417" t="s">
        <v>26</v>
      </c>
      <c r="C61" s="418"/>
      <c r="D61" s="247"/>
    </row>
    <row r="62" spans="2:4">
      <c r="B62" s="417" t="s">
        <v>446</v>
      </c>
      <c r="C62" s="418"/>
      <c r="D62" s="250"/>
    </row>
    <row r="63" spans="2:4">
      <c r="B63" s="417" t="s">
        <v>31</v>
      </c>
      <c r="C63" s="418"/>
      <c r="D63" s="247"/>
    </row>
    <row r="64" spans="2:4" ht="39.75" customHeight="1" thickBot="1">
      <c r="B64" s="424" t="s">
        <v>513</v>
      </c>
      <c r="C64" s="425"/>
      <c r="D64" s="252"/>
    </row>
    <row r="65" spans="2:4">
      <c r="B65" s="422" t="s">
        <v>447</v>
      </c>
      <c r="C65" s="423"/>
      <c r="D65" s="253"/>
    </row>
    <row r="66" spans="2:4">
      <c r="B66" s="417" t="s">
        <v>75</v>
      </c>
      <c r="C66" s="418"/>
      <c r="D66" s="247"/>
    </row>
    <row r="67" spans="2:4">
      <c r="B67" s="417" t="s">
        <v>448</v>
      </c>
      <c r="C67" s="418"/>
      <c r="D67" s="247"/>
    </row>
    <row r="68" spans="2:4">
      <c r="B68" s="417" t="s">
        <v>75</v>
      </c>
      <c r="C68" s="418"/>
      <c r="D68" s="247"/>
    </row>
    <row r="69" spans="2:4">
      <c r="B69" s="417" t="s">
        <v>449</v>
      </c>
      <c r="C69" s="418"/>
      <c r="D69" s="247"/>
    </row>
    <row r="70" spans="2:4">
      <c r="B70" s="417" t="s">
        <v>75</v>
      </c>
      <c r="C70" s="418"/>
      <c r="D70" s="247"/>
    </row>
    <row r="71" spans="2:4">
      <c r="B71" s="417" t="s">
        <v>458</v>
      </c>
      <c r="C71" s="418"/>
      <c r="D71" s="247"/>
    </row>
    <row r="72" spans="2:4">
      <c r="B72" s="417" t="s">
        <v>75</v>
      </c>
      <c r="C72" s="418"/>
      <c r="D72" s="247"/>
    </row>
    <row r="73" spans="2:4">
      <c r="B73" s="417" t="s">
        <v>459</v>
      </c>
      <c r="C73" s="418"/>
      <c r="D73" s="247"/>
    </row>
    <row r="74" spans="2:4">
      <c r="B74" s="417" t="s">
        <v>75</v>
      </c>
      <c r="C74" s="418"/>
      <c r="D74" s="247"/>
    </row>
    <row r="75" spans="2:4">
      <c r="B75" s="417" t="s">
        <v>460</v>
      </c>
      <c r="C75" s="418"/>
      <c r="D75" s="247"/>
    </row>
    <row r="76" spans="2:4" ht="15.75" thickBot="1">
      <c r="B76" s="417" t="s">
        <v>75</v>
      </c>
      <c r="C76" s="418"/>
      <c r="D76" s="254"/>
    </row>
    <row r="77" spans="2:4">
      <c r="B77" s="422" t="s">
        <v>607</v>
      </c>
      <c r="C77" s="423"/>
      <c r="D77" s="246"/>
    </row>
    <row r="78" spans="2:4" ht="15.75" thickBot="1">
      <c r="B78" s="419" t="s">
        <v>463</v>
      </c>
      <c r="C78" s="420"/>
      <c r="D78" s="249"/>
    </row>
    <row r="79" spans="2:4">
      <c r="B79" s="422" t="s">
        <v>464</v>
      </c>
      <c r="C79" s="423"/>
      <c r="D79" s="246"/>
    </row>
    <row r="80" spans="2:4" ht="15.75" thickBot="1">
      <c r="B80" s="419" t="s">
        <v>465</v>
      </c>
      <c r="C80" s="420"/>
      <c r="D80" s="249"/>
    </row>
    <row r="81" spans="2:4">
      <c r="B81" s="422" t="s">
        <v>461</v>
      </c>
      <c r="C81" s="423"/>
      <c r="D81" s="246"/>
    </row>
    <row r="82" spans="2:4">
      <c r="B82" s="417" t="s">
        <v>514</v>
      </c>
      <c r="C82" s="418"/>
      <c r="D82" s="141"/>
    </row>
    <row r="83" spans="2:4">
      <c r="B83" s="417" t="s">
        <v>248</v>
      </c>
      <c r="C83" s="418"/>
      <c r="D83" s="141"/>
    </row>
    <row r="84" spans="2:4">
      <c r="B84" s="417" t="s">
        <v>462</v>
      </c>
      <c r="C84" s="418"/>
      <c r="D84" s="141"/>
    </row>
    <row r="85" spans="2:4">
      <c r="B85" s="417" t="s">
        <v>248</v>
      </c>
      <c r="C85" s="418"/>
      <c r="D85" s="141"/>
    </row>
    <row r="86" spans="2:4" ht="15.75" thickBot="1">
      <c r="B86" s="419" t="s">
        <v>548</v>
      </c>
      <c r="C86" s="420"/>
      <c r="D86" s="252"/>
    </row>
    <row r="87" spans="2:4" ht="45" customHeight="1" thickBot="1">
      <c r="B87" s="458" t="s">
        <v>466</v>
      </c>
      <c r="C87" s="459"/>
      <c r="D87" s="460"/>
    </row>
    <row r="88" spans="2:4">
      <c r="B88" s="422" t="s">
        <v>450</v>
      </c>
      <c r="C88" s="423"/>
      <c r="D88" s="144"/>
    </row>
    <row r="89" spans="2:4">
      <c r="B89" s="417" t="s">
        <v>451</v>
      </c>
      <c r="C89" s="418"/>
      <c r="D89" s="145"/>
    </row>
    <row r="90" spans="2:4">
      <c r="B90" s="417" t="s">
        <v>545</v>
      </c>
      <c r="C90" s="418"/>
      <c r="D90" s="145"/>
    </row>
    <row r="91" spans="2:4">
      <c r="B91" s="417" t="s">
        <v>452</v>
      </c>
      <c r="C91" s="418"/>
      <c r="D91" s="145"/>
    </row>
    <row r="92" spans="2:4">
      <c r="B92" s="417" t="s">
        <v>453</v>
      </c>
      <c r="C92" s="418"/>
      <c r="D92" s="145"/>
    </row>
    <row r="93" spans="2:4">
      <c r="B93" s="417" t="s">
        <v>558</v>
      </c>
      <c r="C93" s="418"/>
      <c r="D93" s="145"/>
    </row>
    <row r="94" spans="2:4">
      <c r="B94" s="417" t="s">
        <v>10</v>
      </c>
      <c r="C94" s="418"/>
      <c r="D94" s="398"/>
    </row>
    <row r="95" spans="2:4">
      <c r="B95" s="417" t="s">
        <v>13</v>
      </c>
      <c r="C95" s="418"/>
      <c r="D95" s="145"/>
    </row>
    <row r="96" spans="2:4">
      <c r="B96" s="417" t="s">
        <v>12</v>
      </c>
      <c r="C96" s="418"/>
      <c r="D96" s="145"/>
    </row>
    <row r="97" spans="2:8">
      <c r="B97" s="417" t="s">
        <v>14</v>
      </c>
      <c r="C97" s="418"/>
      <c r="D97" s="145"/>
    </row>
    <row r="98" spans="2:8">
      <c r="B98" s="417" t="s">
        <v>68</v>
      </c>
      <c r="C98" s="418"/>
      <c r="D98" s="146"/>
    </row>
    <row r="99" spans="2:8">
      <c r="B99" s="417" t="s">
        <v>467</v>
      </c>
      <c r="C99" s="418"/>
      <c r="D99" s="145"/>
    </row>
    <row r="100" spans="2:8">
      <c r="B100" s="417" t="s">
        <v>468</v>
      </c>
      <c r="C100" s="418"/>
      <c r="D100" s="141"/>
    </row>
    <row r="101" spans="2:8">
      <c r="B101" s="417" t="s">
        <v>440</v>
      </c>
      <c r="C101" s="418"/>
      <c r="D101" s="142"/>
    </row>
    <row r="102" spans="2:8">
      <c r="B102" s="417" t="s">
        <v>441</v>
      </c>
      <c r="C102" s="418"/>
      <c r="D102" s="145"/>
    </row>
    <row r="103" spans="2:8">
      <c r="B103" s="417" t="s">
        <v>456</v>
      </c>
      <c r="C103" s="418"/>
      <c r="D103" s="145"/>
    </row>
    <row r="104" spans="2:8">
      <c r="B104" s="417" t="s">
        <v>435</v>
      </c>
      <c r="C104" s="418"/>
      <c r="D104" s="145"/>
    </row>
    <row r="105" spans="2:8">
      <c r="B105" s="417" t="s">
        <v>437</v>
      </c>
      <c r="C105" s="418"/>
      <c r="D105" s="146"/>
    </row>
    <row r="106" spans="2:8" ht="15.75" thickBot="1">
      <c r="B106" s="419" t="s">
        <v>221</v>
      </c>
      <c r="C106" s="420"/>
      <c r="D106" s="147"/>
    </row>
    <row r="107" spans="2:8" ht="15.75" thickBot="1"/>
    <row r="108" spans="2:8" ht="16.5" thickBot="1">
      <c r="B108" s="256" t="s">
        <v>180</v>
      </c>
      <c r="C108" s="367"/>
      <c r="D108" s="255" t="s">
        <v>537</v>
      </c>
    </row>
    <row r="109" spans="2:8" hidden="1">
      <c r="B109" s="131">
        <f>+VLOOKUP(D109,listados!E15:F23,2,TRUE)</f>
        <v>119558</v>
      </c>
      <c r="D109" s="151" t="str">
        <f>+D108</f>
        <v>JOSELINNE REYES</v>
      </c>
    </row>
    <row r="111" spans="2:8" ht="15.75" thickBot="1"/>
    <row r="112" spans="2:8" ht="38.25" customHeight="1" thickBot="1">
      <c r="B112" s="455" t="s">
        <v>358</v>
      </c>
      <c r="C112" s="456"/>
      <c r="D112" s="456"/>
      <c r="E112" s="456"/>
      <c r="F112" s="456"/>
      <c r="G112" s="456"/>
      <c r="H112" s="457"/>
    </row>
    <row r="113" spans="2:8">
      <c r="B113" s="383"/>
      <c r="C113" s="384"/>
      <c r="D113" s="384"/>
      <c r="E113" s="385"/>
      <c r="F113" s="385"/>
      <c r="G113" s="384"/>
      <c r="H113" s="386"/>
    </row>
    <row r="114" spans="2:8">
      <c r="B114" s="268" t="s">
        <v>347</v>
      </c>
      <c r="C114" s="227"/>
      <c r="D114"/>
      <c r="H114" s="152"/>
    </row>
    <row r="115" spans="2:8" ht="30">
      <c r="B115" s="448" t="s">
        <v>490</v>
      </c>
      <c r="C115" s="449"/>
      <c r="D115" s="226" t="s">
        <v>374</v>
      </c>
      <c r="E115" s="235" t="s">
        <v>350</v>
      </c>
      <c r="F115" s="240" t="s">
        <v>349</v>
      </c>
      <c r="G115" s="235" t="s">
        <v>375</v>
      </c>
      <c r="H115" s="152"/>
    </row>
    <row r="116" spans="2:8">
      <c r="B116" s="415"/>
      <c r="C116" s="416"/>
      <c r="D116" s="399"/>
      <c r="E116" s="400"/>
      <c r="F116" s="236"/>
      <c r="G116" s="260"/>
      <c r="H116" s="152"/>
    </row>
    <row r="117" spans="2:8">
      <c r="B117" s="415"/>
      <c r="C117" s="416"/>
      <c r="D117" s="399"/>
      <c r="E117" s="400"/>
      <c r="F117" s="236"/>
      <c r="G117" s="260"/>
      <c r="H117" s="152"/>
    </row>
    <row r="118" spans="2:8">
      <c r="B118" s="415"/>
      <c r="C118" s="416"/>
      <c r="D118" s="399"/>
      <c r="E118" s="400"/>
      <c r="F118" s="236"/>
      <c r="G118" s="260"/>
      <c r="H118" s="152"/>
    </row>
    <row r="119" spans="2:8">
      <c r="B119" s="415"/>
      <c r="C119" s="416"/>
      <c r="D119" s="399"/>
      <c r="E119" s="400"/>
      <c r="F119" s="236"/>
      <c r="G119" s="260"/>
      <c r="H119" s="152"/>
    </row>
    <row r="120" spans="2:8">
      <c r="B120" s="415"/>
      <c r="C120" s="416"/>
      <c r="D120" s="399"/>
      <c r="E120" s="400"/>
      <c r="F120" s="236"/>
      <c r="G120" s="260"/>
      <c r="H120" s="152"/>
    </row>
    <row r="121" spans="2:8">
      <c r="B121" s="415"/>
      <c r="C121" s="416"/>
      <c r="D121" s="399"/>
      <c r="E121" s="400"/>
      <c r="F121" s="236"/>
      <c r="G121" s="260"/>
      <c r="H121" s="152"/>
    </row>
    <row r="122" spans="2:8">
      <c r="B122" s="415"/>
      <c r="C122" s="416"/>
      <c r="D122" s="399"/>
      <c r="E122" s="400"/>
      <c r="F122" s="236"/>
      <c r="G122" s="260"/>
      <c r="H122" s="152"/>
    </row>
    <row r="123" spans="2:8">
      <c r="B123" s="415"/>
      <c r="C123" s="416"/>
      <c r="D123" s="399"/>
      <c r="E123" s="400"/>
      <c r="F123" s="236"/>
      <c r="G123" s="260"/>
      <c r="H123" s="152"/>
    </row>
    <row r="124" spans="2:8">
      <c r="B124" s="267"/>
      <c r="C124"/>
      <c r="D124"/>
      <c r="E124" s="239" t="s">
        <v>371</v>
      </c>
      <c r="F124" s="405">
        <f>SUM(F116:F123)</f>
        <v>0</v>
      </c>
      <c r="H124" s="152"/>
    </row>
    <row r="125" spans="2:8">
      <c r="B125" s="267"/>
      <c r="C125"/>
      <c r="D125"/>
      <c r="H125" s="152"/>
    </row>
    <row r="126" spans="2:8">
      <c r="B126" s="269" t="s">
        <v>359</v>
      </c>
      <c r="C126" s="135"/>
      <c r="D126"/>
      <c r="F126" s="421" t="s">
        <v>469</v>
      </c>
      <c r="G126" s="421"/>
      <c r="H126" s="152"/>
    </row>
    <row r="127" spans="2:8">
      <c r="B127" s="448" t="s">
        <v>360</v>
      </c>
      <c r="C127" s="449"/>
      <c r="D127" s="226" t="s">
        <v>349</v>
      </c>
      <c r="E127" s="237"/>
      <c r="F127" s="240" t="s">
        <v>357</v>
      </c>
      <c r="G127" s="228" t="s">
        <v>370</v>
      </c>
      <c r="H127" s="152"/>
    </row>
    <row r="128" spans="2:8">
      <c r="B128" s="415"/>
      <c r="C128" s="416"/>
      <c r="D128" s="138"/>
      <c r="F128" s="238" t="s">
        <v>841</v>
      </c>
      <c r="G128" s="138"/>
      <c r="H128" s="152"/>
    </row>
    <row r="129" spans="2:8">
      <c r="B129" s="415"/>
      <c r="C129" s="416"/>
      <c r="D129" s="138"/>
      <c r="F129" s="238"/>
      <c r="G129" s="138"/>
      <c r="H129" s="152"/>
    </row>
    <row r="130" spans="2:8">
      <c r="B130" s="415"/>
      <c r="C130" s="416"/>
      <c r="D130" s="138"/>
      <c r="F130" s="238"/>
      <c r="G130" s="138"/>
      <c r="H130" s="152"/>
    </row>
    <row r="131" spans="2:8">
      <c r="B131" s="415"/>
      <c r="C131" s="416"/>
      <c r="D131" s="138"/>
      <c r="F131" s="238"/>
      <c r="G131" s="138"/>
      <c r="H131" s="152"/>
    </row>
    <row r="132" spans="2:8">
      <c r="B132" s="415"/>
      <c r="C132" s="416"/>
      <c r="D132" s="138"/>
      <c r="F132" s="238"/>
      <c r="G132" s="138"/>
      <c r="H132" s="152"/>
    </row>
    <row r="133" spans="2:8">
      <c r="B133" s="415"/>
      <c r="C133" s="416"/>
      <c r="D133" s="138"/>
      <c r="F133" s="238"/>
      <c r="G133" s="138"/>
      <c r="H133" s="152"/>
    </row>
    <row r="134" spans="2:8">
      <c r="B134" s="415"/>
      <c r="C134" s="416"/>
      <c r="D134" s="138"/>
      <c r="F134" s="238"/>
      <c r="G134" s="138"/>
      <c r="H134" s="152"/>
    </row>
    <row r="135" spans="2:8">
      <c r="B135" s="446" t="s">
        <v>371</v>
      </c>
      <c r="C135" s="447"/>
      <c r="D135" s="138">
        <f>SUM(D128:D134)</f>
        <v>0</v>
      </c>
      <c r="F135" s="241" t="s">
        <v>371</v>
      </c>
      <c r="G135" s="138">
        <f>SUM(G128:G134)</f>
        <v>0</v>
      </c>
      <c r="H135" s="152"/>
    </row>
    <row r="136" spans="2:8">
      <c r="B136" s="267"/>
      <c r="C136"/>
      <c r="D136"/>
      <c r="H136" s="152"/>
    </row>
    <row r="137" spans="2:8">
      <c r="B137" s="269" t="s">
        <v>361</v>
      </c>
      <c r="C137" s="135"/>
      <c r="D137"/>
      <c r="H137" s="152"/>
    </row>
    <row r="138" spans="2:8">
      <c r="B138" s="448" t="s">
        <v>348</v>
      </c>
      <c r="C138" s="449"/>
      <c r="D138" s="226" t="s">
        <v>482</v>
      </c>
      <c r="E138" s="235" t="s">
        <v>349</v>
      </c>
      <c r="H138" s="152"/>
    </row>
    <row r="139" spans="2:8">
      <c r="B139" s="415"/>
      <c r="C139" s="416"/>
      <c r="D139" s="139"/>
      <c r="E139" s="236"/>
      <c r="H139" s="152"/>
    </row>
    <row r="140" spans="2:8">
      <c r="B140" s="415"/>
      <c r="C140" s="416"/>
      <c r="D140" s="139"/>
      <c r="E140" s="236"/>
      <c r="H140" s="152"/>
    </row>
    <row r="141" spans="2:8">
      <c r="B141" s="415"/>
      <c r="C141" s="416"/>
      <c r="D141" s="139"/>
      <c r="E141" s="236"/>
      <c r="H141" s="152"/>
    </row>
    <row r="142" spans="2:8">
      <c r="B142" s="415"/>
      <c r="C142" s="416"/>
      <c r="D142" s="139"/>
      <c r="E142" s="236"/>
      <c r="H142" s="152"/>
    </row>
    <row r="143" spans="2:8">
      <c r="B143" s="415"/>
      <c r="C143" s="416"/>
      <c r="D143" s="139"/>
      <c r="E143" s="236"/>
      <c r="H143" s="152"/>
    </row>
    <row r="144" spans="2:8">
      <c r="B144" s="415"/>
      <c r="C144" s="416"/>
      <c r="D144" s="139"/>
      <c r="E144" s="236"/>
      <c r="H144" s="152"/>
    </row>
    <row r="145" spans="2:8">
      <c r="B145" s="415"/>
      <c r="C145" s="416"/>
      <c r="D145" s="139"/>
      <c r="E145" s="236"/>
      <c r="H145" s="152"/>
    </row>
    <row r="146" spans="2:8">
      <c r="B146" s="267"/>
      <c r="C146"/>
      <c r="D146" s="134" t="s">
        <v>371</v>
      </c>
      <c r="E146" s="236">
        <f>SUM(E139:E145)</f>
        <v>0</v>
      </c>
      <c r="H146" s="152"/>
    </row>
    <row r="147" spans="2:8">
      <c r="B147" s="267"/>
      <c r="C147"/>
      <c r="D147"/>
      <c r="H147" s="152"/>
    </row>
    <row r="148" spans="2:8">
      <c r="B148" s="269" t="s">
        <v>365</v>
      </c>
      <c r="C148" s="135"/>
      <c r="D148"/>
      <c r="H148" s="152"/>
    </row>
    <row r="149" spans="2:8">
      <c r="B149" s="448" t="s">
        <v>489</v>
      </c>
      <c r="C149" s="449"/>
      <c r="D149" s="226" t="s">
        <v>488</v>
      </c>
      <c r="E149" s="235" t="s">
        <v>487</v>
      </c>
      <c r="F149" s="235" t="s">
        <v>840</v>
      </c>
      <c r="G149" s="235" t="s">
        <v>352</v>
      </c>
      <c r="H149" s="152"/>
    </row>
    <row r="150" spans="2:8">
      <c r="B150" s="450"/>
      <c r="C150" s="451"/>
      <c r="D150" s="229"/>
      <c r="E150" s="261"/>
      <c r="F150" s="236"/>
      <c r="G150" s="262"/>
      <c r="H150" s="152"/>
    </row>
    <row r="151" spans="2:8">
      <c r="B151" s="450"/>
      <c r="C151" s="451"/>
      <c r="D151" s="229"/>
      <c r="E151" s="261"/>
      <c r="F151" s="236"/>
      <c r="G151" s="262"/>
      <c r="H151" s="152"/>
    </row>
    <row r="152" spans="2:8">
      <c r="B152" s="450"/>
      <c r="C152" s="451"/>
      <c r="D152" s="229"/>
      <c r="E152" s="261"/>
      <c r="F152" s="236"/>
      <c r="G152" s="262"/>
      <c r="H152" s="152"/>
    </row>
    <row r="153" spans="2:8">
      <c r="B153" s="450"/>
      <c r="C153" s="451"/>
      <c r="D153" s="229"/>
      <c r="E153" s="261"/>
      <c r="F153" s="236"/>
      <c r="G153" s="262"/>
      <c r="H153" s="152"/>
    </row>
    <row r="154" spans="2:8">
      <c r="B154" s="450"/>
      <c r="C154" s="451"/>
      <c r="D154" s="229"/>
      <c r="E154" s="261"/>
      <c r="F154" s="236"/>
      <c r="G154" s="262"/>
      <c r="H154" s="152"/>
    </row>
    <row r="155" spans="2:8">
      <c r="B155" s="450"/>
      <c r="C155" s="451"/>
      <c r="D155" s="229"/>
      <c r="E155" s="261"/>
      <c r="F155" s="236"/>
      <c r="G155" s="262"/>
      <c r="H155" s="152"/>
    </row>
    <row r="156" spans="2:8">
      <c r="B156" s="450"/>
      <c r="C156" s="451"/>
      <c r="D156" s="229"/>
      <c r="E156" s="261"/>
      <c r="F156" s="236"/>
      <c r="G156" s="262"/>
      <c r="H156" s="152"/>
    </row>
    <row r="157" spans="2:8">
      <c r="B157" s="271"/>
      <c r="C157" s="151"/>
      <c r="D157" s="151"/>
      <c r="E157" s="263" t="s">
        <v>371</v>
      </c>
      <c r="F157" s="272"/>
      <c r="H157" s="152"/>
    </row>
    <row r="158" spans="2:8">
      <c r="B158" s="267"/>
      <c r="C158"/>
      <c r="D158"/>
      <c r="H158" s="152"/>
    </row>
    <row r="159" spans="2:8">
      <c r="B159" s="269" t="s">
        <v>366</v>
      </c>
      <c r="C159" s="135"/>
      <c r="D159"/>
      <c r="G159" s="452" t="s">
        <v>353</v>
      </c>
      <c r="H159" s="453"/>
    </row>
    <row r="160" spans="2:8">
      <c r="B160" s="406" t="s">
        <v>357</v>
      </c>
      <c r="C160" s="226" t="s">
        <v>486</v>
      </c>
      <c r="D160" s="235" t="s">
        <v>355</v>
      </c>
      <c r="E160" s="235" t="s">
        <v>367</v>
      </c>
      <c r="F160" s="235" t="s">
        <v>351</v>
      </c>
      <c r="G160" s="226" t="s">
        <v>354</v>
      </c>
      <c r="H160" s="273" t="s">
        <v>349</v>
      </c>
    </row>
    <row r="161" spans="2:8">
      <c r="B161" s="407"/>
      <c r="C161" s="401"/>
      <c r="D161" s="238"/>
      <c r="E161" s="238"/>
      <c r="F161" s="265"/>
      <c r="G161" s="137"/>
      <c r="H161" s="402"/>
    </row>
    <row r="162" spans="2:8">
      <c r="B162" s="407"/>
      <c r="C162" s="401"/>
      <c r="D162" s="238"/>
      <c r="E162" s="238"/>
      <c r="F162" s="265"/>
      <c r="G162" s="137"/>
      <c r="H162" s="402"/>
    </row>
    <row r="163" spans="2:8">
      <c r="B163" s="407"/>
      <c r="C163" s="401"/>
      <c r="D163" s="238"/>
      <c r="E163" s="238"/>
      <c r="F163" s="265"/>
      <c r="G163" s="137"/>
      <c r="H163" s="402"/>
    </row>
    <row r="164" spans="2:8">
      <c r="B164" s="407"/>
      <c r="C164" s="401"/>
      <c r="D164" s="238"/>
      <c r="E164" s="238"/>
      <c r="F164" s="265"/>
      <c r="G164" s="137"/>
      <c r="H164" s="402"/>
    </row>
    <row r="165" spans="2:8">
      <c r="B165" s="407"/>
      <c r="C165" s="401"/>
      <c r="D165" s="238"/>
      <c r="E165" s="238"/>
      <c r="F165" s="265"/>
      <c r="G165" s="137"/>
      <c r="H165" s="402"/>
    </row>
    <row r="166" spans="2:8">
      <c r="B166" s="407"/>
      <c r="C166" s="401"/>
      <c r="D166" s="238"/>
      <c r="E166" s="238"/>
      <c r="F166" s="265"/>
      <c r="G166" s="137"/>
      <c r="H166" s="402"/>
    </row>
    <row r="167" spans="2:8">
      <c r="B167" s="407"/>
      <c r="C167" s="401"/>
      <c r="D167" s="238"/>
      <c r="E167" s="238"/>
      <c r="F167" s="265"/>
      <c r="G167" s="137"/>
      <c r="H167" s="402"/>
    </row>
    <row r="168" spans="2:8">
      <c r="B168" s="267"/>
      <c r="C168"/>
      <c r="D168"/>
      <c r="F168" s="236">
        <f>SUM(F161:F167)</f>
        <v>0</v>
      </c>
      <c r="H168" s="152"/>
    </row>
    <row r="169" spans="2:8">
      <c r="B169" s="267"/>
      <c r="C169"/>
      <c r="D169"/>
      <c r="H169" s="152"/>
    </row>
    <row r="170" spans="2:8">
      <c r="B170" s="269" t="s">
        <v>485</v>
      </c>
      <c r="C170" s="135"/>
      <c r="D170"/>
      <c r="H170" s="152"/>
    </row>
    <row r="171" spans="2:8">
      <c r="B171" s="448" t="s">
        <v>369</v>
      </c>
      <c r="C171" s="449"/>
      <c r="D171" s="226" t="s">
        <v>368</v>
      </c>
      <c r="E171" s="235" t="s">
        <v>370</v>
      </c>
      <c r="H171" s="152"/>
    </row>
    <row r="172" spans="2:8">
      <c r="B172" s="415"/>
      <c r="C172" s="416"/>
      <c r="D172" s="133"/>
      <c r="E172" s="236"/>
      <c r="H172" s="152"/>
    </row>
    <row r="173" spans="2:8">
      <c r="B173" s="415"/>
      <c r="C173" s="416"/>
      <c r="D173" s="133"/>
      <c r="E173" s="236"/>
      <c r="H173" s="152"/>
    </row>
    <row r="174" spans="2:8">
      <c r="B174" s="415"/>
      <c r="C174" s="416"/>
      <c r="D174" s="133"/>
      <c r="E174" s="236"/>
      <c r="H174" s="152"/>
    </row>
    <row r="175" spans="2:8">
      <c r="B175" s="415"/>
      <c r="C175" s="416"/>
      <c r="D175" s="133"/>
      <c r="E175" s="236"/>
      <c r="H175" s="152"/>
    </row>
    <row r="176" spans="2:8">
      <c r="B176" s="415"/>
      <c r="C176" s="416"/>
      <c r="D176" s="133"/>
      <c r="E176" s="236"/>
      <c r="H176" s="152"/>
    </row>
    <row r="177" spans="2:8">
      <c r="B177" s="415"/>
      <c r="C177" s="416"/>
      <c r="D177" s="133"/>
      <c r="E177" s="236"/>
      <c r="H177" s="152"/>
    </row>
    <row r="178" spans="2:8">
      <c r="B178" s="415"/>
      <c r="C178" s="416"/>
      <c r="D178" s="133"/>
      <c r="E178" s="236"/>
      <c r="H178" s="152"/>
    </row>
    <row r="179" spans="2:8">
      <c r="B179" s="267"/>
      <c r="C179"/>
      <c r="D179" s="130" t="s">
        <v>371</v>
      </c>
      <c r="E179" s="236">
        <f>SUM(E172:E178)</f>
        <v>0</v>
      </c>
      <c r="H179" s="152"/>
    </row>
    <row r="180" spans="2:8">
      <c r="B180" s="267"/>
      <c r="C180"/>
      <c r="D180"/>
      <c r="H180" s="152"/>
    </row>
    <row r="181" spans="2:8" ht="30">
      <c r="B181" s="269" t="s">
        <v>373</v>
      </c>
      <c r="C181" s="135"/>
      <c r="D181"/>
      <c r="F181" s="274" t="s">
        <v>484</v>
      </c>
      <c r="G181" s="135"/>
      <c r="H181" s="152"/>
    </row>
    <row r="182" spans="2:8" ht="30">
      <c r="B182" s="448" t="s">
        <v>357</v>
      </c>
      <c r="C182" s="449"/>
      <c r="D182" s="228" t="s">
        <v>349</v>
      </c>
      <c r="F182" s="240" t="s">
        <v>482</v>
      </c>
      <c r="G182" s="240" t="s">
        <v>481</v>
      </c>
      <c r="H182" s="275" t="s">
        <v>349</v>
      </c>
    </row>
    <row r="183" spans="2:8">
      <c r="B183" s="415"/>
      <c r="C183" s="416"/>
      <c r="D183" s="138"/>
      <c r="F183" s="238"/>
      <c r="G183" s="137"/>
      <c r="H183" s="402"/>
    </row>
    <row r="184" spans="2:8">
      <c r="B184" s="415"/>
      <c r="C184" s="416"/>
      <c r="D184" s="138"/>
      <c r="F184" s="238"/>
      <c r="G184" s="137"/>
      <c r="H184" s="402"/>
    </row>
    <row r="185" spans="2:8">
      <c r="B185" s="415"/>
      <c r="C185" s="416"/>
      <c r="D185" s="138"/>
      <c r="F185" s="238"/>
      <c r="G185" s="137"/>
      <c r="H185" s="402"/>
    </row>
    <row r="186" spans="2:8">
      <c r="B186" s="415"/>
      <c r="C186" s="416"/>
      <c r="D186" s="138"/>
      <c r="F186" s="238"/>
      <c r="G186" s="137"/>
      <c r="H186" s="402"/>
    </row>
    <row r="187" spans="2:8">
      <c r="B187" s="415"/>
      <c r="C187" s="416"/>
      <c r="D187" s="138"/>
      <c r="F187" s="238"/>
      <c r="G187" s="137"/>
      <c r="H187" s="402"/>
    </row>
    <row r="188" spans="2:8">
      <c r="B188" s="415"/>
      <c r="C188" s="416"/>
      <c r="D188" s="138"/>
      <c r="F188" s="238"/>
      <c r="G188" s="137"/>
      <c r="H188" s="402"/>
    </row>
    <row r="189" spans="2:8">
      <c r="B189" s="415"/>
      <c r="C189" s="416"/>
      <c r="D189" s="138"/>
      <c r="F189" s="238"/>
      <c r="G189" s="137"/>
      <c r="H189" s="402"/>
    </row>
    <row r="190" spans="2:8">
      <c r="B190" s="270" t="s">
        <v>371</v>
      </c>
      <c r="C190" s="368"/>
      <c r="D190" s="138">
        <f>SUM(D183:D189)</f>
        <v>0</v>
      </c>
      <c r="G190" s="130" t="s">
        <v>371</v>
      </c>
      <c r="H190" s="402">
        <f>SUM(H183:H189)</f>
        <v>0</v>
      </c>
    </row>
    <row r="191" spans="2:8">
      <c r="B191" s="267"/>
      <c r="C191"/>
      <c r="D191"/>
      <c r="H191" s="152"/>
    </row>
    <row r="192" spans="2:8">
      <c r="B192" s="269" t="s">
        <v>372</v>
      </c>
      <c r="C192" s="135"/>
      <c r="D192"/>
      <c r="H192" s="152"/>
    </row>
    <row r="193" spans="2:8">
      <c r="B193" s="448" t="s">
        <v>356</v>
      </c>
      <c r="C193" s="449"/>
      <c r="D193" s="228" t="s">
        <v>481</v>
      </c>
      <c r="E193" s="240" t="s">
        <v>349</v>
      </c>
      <c r="H193" s="152"/>
    </row>
    <row r="194" spans="2:8">
      <c r="B194" s="415"/>
      <c r="C194" s="416"/>
      <c r="D194" s="137"/>
      <c r="E194" s="264"/>
      <c r="H194" s="152"/>
    </row>
    <row r="195" spans="2:8">
      <c r="B195" s="415"/>
      <c r="C195" s="416"/>
      <c r="D195" s="137"/>
      <c r="E195" s="264"/>
      <c r="H195" s="152"/>
    </row>
    <row r="196" spans="2:8">
      <c r="B196" s="415"/>
      <c r="C196" s="416"/>
      <c r="D196" s="137"/>
      <c r="E196" s="264"/>
      <c r="H196" s="152"/>
    </row>
    <row r="197" spans="2:8">
      <c r="B197" s="415"/>
      <c r="C197" s="416"/>
      <c r="D197" s="137"/>
      <c r="E197" s="264"/>
      <c r="H197" s="152"/>
    </row>
    <row r="198" spans="2:8">
      <c r="B198" s="415"/>
      <c r="C198" s="416"/>
      <c r="D198" s="137"/>
      <c r="E198" s="264"/>
      <c r="H198" s="152"/>
    </row>
    <row r="199" spans="2:8">
      <c r="B199" s="415"/>
      <c r="C199" s="416"/>
      <c r="D199" s="137"/>
      <c r="E199" s="264"/>
      <c r="H199" s="152"/>
    </row>
    <row r="200" spans="2:8">
      <c r="B200" s="415"/>
      <c r="C200" s="416"/>
      <c r="D200" s="137"/>
      <c r="E200" s="264"/>
      <c r="H200" s="152"/>
    </row>
    <row r="201" spans="2:8">
      <c r="B201" s="267"/>
      <c r="C201"/>
      <c r="D201" s="130" t="s">
        <v>371</v>
      </c>
      <c r="E201" s="236">
        <f>SUM(E194:E200)</f>
        <v>0</v>
      </c>
      <c r="H201" s="152"/>
    </row>
    <row r="202" spans="2:8">
      <c r="B202" s="267"/>
      <c r="C202"/>
      <c r="D202"/>
      <c r="H202" s="152"/>
    </row>
    <row r="203" spans="2:8">
      <c r="B203" s="269" t="s">
        <v>483</v>
      </c>
      <c r="C203" s="135"/>
      <c r="D203"/>
      <c r="H203" s="152"/>
    </row>
    <row r="204" spans="2:8">
      <c r="B204" s="448" t="s">
        <v>482</v>
      </c>
      <c r="C204" s="449"/>
      <c r="D204" s="228" t="s">
        <v>481</v>
      </c>
      <c r="E204" s="240" t="s">
        <v>349</v>
      </c>
      <c r="H204" s="152"/>
    </row>
    <row r="205" spans="2:8">
      <c r="B205" s="415"/>
      <c r="C205" s="416"/>
      <c r="D205" s="137"/>
      <c r="E205" s="236"/>
      <c r="H205" s="152"/>
    </row>
    <row r="206" spans="2:8">
      <c r="B206" s="415"/>
      <c r="C206" s="416"/>
      <c r="D206" s="137"/>
      <c r="E206" s="236"/>
      <c r="H206" s="152"/>
    </row>
    <row r="207" spans="2:8">
      <c r="B207" s="415"/>
      <c r="C207" s="416"/>
      <c r="D207" s="137"/>
      <c r="E207" s="236"/>
      <c r="H207" s="152"/>
    </row>
    <row r="208" spans="2:8">
      <c r="B208" s="415"/>
      <c r="C208" s="416"/>
      <c r="D208" s="137"/>
      <c r="E208" s="236"/>
      <c r="H208" s="152"/>
    </row>
    <row r="209" spans="2:8">
      <c r="B209" s="415"/>
      <c r="C209" s="416"/>
      <c r="D209" s="137"/>
      <c r="E209" s="236"/>
      <c r="H209" s="152"/>
    </row>
    <row r="210" spans="2:8">
      <c r="B210" s="415"/>
      <c r="C210" s="416"/>
      <c r="D210" s="137"/>
      <c r="E210" s="236"/>
      <c r="H210" s="152"/>
    </row>
    <row r="211" spans="2:8">
      <c r="B211" s="415"/>
      <c r="C211" s="416"/>
      <c r="D211" s="137"/>
      <c r="E211" s="236"/>
      <c r="H211" s="152"/>
    </row>
    <row r="212" spans="2:8">
      <c r="B212" s="267"/>
      <c r="C212"/>
      <c r="D212" s="130" t="s">
        <v>371</v>
      </c>
      <c r="E212" s="236">
        <f>SUM(E205:E211)</f>
        <v>0</v>
      </c>
      <c r="H212" s="152"/>
    </row>
    <row r="213" spans="2:8">
      <c r="B213" s="267"/>
      <c r="C213"/>
      <c r="D213"/>
      <c r="H213" s="152"/>
    </row>
    <row r="214" spans="2:8">
      <c r="B214" s="267"/>
      <c r="C214"/>
      <c r="D214"/>
      <c r="H214" s="152"/>
    </row>
    <row r="215" spans="2:8">
      <c r="B215" s="269" t="s">
        <v>493</v>
      </c>
      <c r="C215" s="135"/>
      <c r="D215"/>
      <c r="F215" s="276" t="s">
        <v>494</v>
      </c>
      <c r="G215" s="234"/>
      <c r="H215" s="152"/>
    </row>
    <row r="216" spans="2:8">
      <c r="B216" s="448" t="s">
        <v>357</v>
      </c>
      <c r="C216" s="449"/>
      <c r="D216" s="228" t="s">
        <v>349</v>
      </c>
      <c r="F216" s="240" t="s">
        <v>357</v>
      </c>
      <c r="G216" s="240" t="s">
        <v>349</v>
      </c>
      <c r="H216" s="152"/>
    </row>
    <row r="217" spans="2:8">
      <c r="B217" s="415" t="s">
        <v>480</v>
      </c>
      <c r="C217" s="416"/>
      <c r="D217" s="138"/>
      <c r="F217" s="238" t="s">
        <v>479</v>
      </c>
      <c r="G217" s="236"/>
      <c r="H217" s="152"/>
    </row>
    <row r="218" spans="2:8">
      <c r="B218" s="415" t="s">
        <v>478</v>
      </c>
      <c r="C218" s="416"/>
      <c r="D218" s="138"/>
      <c r="F218" s="238" t="s">
        <v>372</v>
      </c>
      <c r="G218" s="236"/>
      <c r="H218" s="152"/>
    </row>
    <row r="219" spans="2:8">
      <c r="B219" s="415" t="s">
        <v>477</v>
      </c>
      <c r="C219" s="416"/>
      <c r="D219" s="138"/>
      <c r="F219" s="239" t="s">
        <v>476</v>
      </c>
      <c r="G219" s="236"/>
      <c r="H219" s="152"/>
    </row>
    <row r="220" spans="2:8">
      <c r="B220" s="415" t="s">
        <v>475</v>
      </c>
      <c r="C220" s="416"/>
      <c r="D220" s="411"/>
      <c r="F220" s="239" t="s">
        <v>474</v>
      </c>
      <c r="G220" s="266"/>
      <c r="H220" s="152"/>
    </row>
    <row r="221" spans="2:8">
      <c r="B221" s="415" t="s">
        <v>474</v>
      </c>
      <c r="C221" s="416"/>
      <c r="D221" s="411"/>
      <c r="F221" s="238"/>
      <c r="G221" s="266"/>
      <c r="H221" s="152"/>
    </row>
    <row r="222" spans="2:8">
      <c r="B222" s="415"/>
      <c r="C222" s="416"/>
      <c r="D222" s="411"/>
      <c r="F222" s="238"/>
      <c r="G222" s="266"/>
      <c r="H222" s="152"/>
    </row>
    <row r="223" spans="2:8">
      <c r="B223" s="415"/>
      <c r="C223" s="416"/>
      <c r="D223" s="411"/>
      <c r="F223" s="238"/>
      <c r="G223" s="266"/>
      <c r="H223" s="152"/>
    </row>
    <row r="224" spans="2:8">
      <c r="B224" s="446" t="s">
        <v>371</v>
      </c>
      <c r="C224" s="447"/>
      <c r="D224" s="138">
        <f>SUM(D217:D223)</f>
        <v>0</v>
      </c>
      <c r="F224" s="241" t="s">
        <v>371</v>
      </c>
      <c r="G224" s="236">
        <f>SUM(G217:G223)</f>
        <v>0</v>
      </c>
      <c r="H224" s="152"/>
    </row>
    <row r="225" spans="1:44">
      <c r="B225" s="267"/>
      <c r="C225"/>
      <c r="D225"/>
      <c r="H225" s="152"/>
    </row>
    <row r="226" spans="1:44" ht="15.75" thickBot="1">
      <c r="B226" s="277"/>
      <c r="C226" s="278"/>
      <c r="D226" s="278"/>
      <c r="E226" s="279"/>
      <c r="F226" s="279"/>
      <c r="G226" s="278"/>
      <c r="H226" s="143"/>
    </row>
    <row r="227" spans="1:44">
      <c r="B227"/>
      <c r="C227"/>
      <c r="D227"/>
    </row>
    <row r="231" spans="1:44" s="391" customFormat="1" ht="83.25" hidden="1" customHeight="1" thickBot="1">
      <c r="A231" s="389" t="s">
        <v>807</v>
      </c>
      <c r="B231" s="387" t="s">
        <v>808</v>
      </c>
      <c r="C231" s="388" t="s">
        <v>809</v>
      </c>
      <c r="D231" s="390" t="s">
        <v>810</v>
      </c>
      <c r="E231" s="387" t="s">
        <v>811</v>
      </c>
      <c r="F231" s="387" t="s">
        <v>454</v>
      </c>
      <c r="G231" s="387" t="s">
        <v>806</v>
      </c>
      <c r="H231" s="387" t="s">
        <v>812</v>
      </c>
      <c r="I231" s="387" t="s">
        <v>813</v>
      </c>
      <c r="J231" s="387" t="s">
        <v>814</v>
      </c>
      <c r="K231" s="387" t="s">
        <v>815</v>
      </c>
      <c r="L231" s="387" t="s">
        <v>816</v>
      </c>
      <c r="M231" s="387" t="s">
        <v>817</v>
      </c>
      <c r="N231" s="387" t="s">
        <v>818</v>
      </c>
      <c r="O231" s="387" t="s">
        <v>819</v>
      </c>
      <c r="P231" s="387" t="s">
        <v>820</v>
      </c>
      <c r="Q231" s="387" t="s">
        <v>441</v>
      </c>
      <c r="R231" s="387" t="s">
        <v>821</v>
      </c>
      <c r="S231" s="387" t="s">
        <v>822</v>
      </c>
      <c r="T231" s="387" t="s">
        <v>823</v>
      </c>
      <c r="U231" s="387" t="s">
        <v>824</v>
      </c>
      <c r="V231" s="387" t="s">
        <v>811</v>
      </c>
      <c r="W231" s="387" t="s">
        <v>825</v>
      </c>
      <c r="X231" s="387" t="s">
        <v>826</v>
      </c>
      <c r="Y231" s="387" t="s">
        <v>818</v>
      </c>
      <c r="Z231" s="387" t="s">
        <v>819</v>
      </c>
      <c r="AA231" s="387" t="s">
        <v>820</v>
      </c>
      <c r="AB231" s="387" t="s">
        <v>441</v>
      </c>
      <c r="AC231" s="387" t="s">
        <v>821</v>
      </c>
      <c r="AD231" s="387" t="s">
        <v>827</v>
      </c>
      <c r="AE231" s="387" t="s">
        <v>828</v>
      </c>
      <c r="AF231" s="387" t="s">
        <v>829</v>
      </c>
      <c r="AG231" s="387" t="s">
        <v>830</v>
      </c>
      <c r="AH231" s="387" t="s">
        <v>26</v>
      </c>
      <c r="AI231" s="387" t="s">
        <v>831</v>
      </c>
      <c r="AJ231" s="387" t="s">
        <v>832</v>
      </c>
      <c r="AK231" s="387" t="s">
        <v>833</v>
      </c>
      <c r="AL231" s="387" t="s">
        <v>831</v>
      </c>
      <c r="AM231" s="387" t="s">
        <v>834</v>
      </c>
      <c r="AN231" s="387"/>
      <c r="AO231" s="387"/>
      <c r="AP231" s="387"/>
      <c r="AQ231" s="387"/>
      <c r="AR231" s="387"/>
    </row>
    <row r="232" spans="1:44" ht="15.75" hidden="1" thickBot="1">
      <c r="A232" s="375"/>
      <c r="B232" s="376"/>
      <c r="C232" s="376"/>
      <c r="D232" s="381"/>
      <c r="E232" s="378"/>
      <c r="F232" s="377"/>
      <c r="G232" s="376"/>
      <c r="H232" s="382"/>
      <c r="I232" s="379"/>
      <c r="J232" s="376"/>
      <c r="K232" s="376"/>
      <c r="L232" s="376"/>
      <c r="M232" s="376"/>
      <c r="N232" s="376"/>
      <c r="O232" s="378"/>
      <c r="P232" s="376"/>
      <c r="Q232" s="379"/>
      <c r="R232" s="376"/>
      <c r="S232" s="376"/>
      <c r="T232" s="376"/>
      <c r="U232" s="376"/>
      <c r="V232" s="376"/>
      <c r="W232" s="376"/>
      <c r="X232" s="376"/>
      <c r="Y232" s="376"/>
      <c r="Z232" s="376"/>
      <c r="AA232" s="376"/>
      <c r="AB232" s="376"/>
      <c r="AC232" s="376"/>
      <c r="AD232" s="376"/>
      <c r="AE232" s="376"/>
      <c r="AF232" s="376"/>
      <c r="AG232" s="376"/>
      <c r="AH232" s="376"/>
      <c r="AI232" s="380"/>
      <c r="AJ232" s="376"/>
      <c r="AK232" s="377"/>
      <c r="AL232" s="376"/>
      <c r="AM232" s="376"/>
      <c r="AN232" s="376"/>
      <c r="AO232" s="376"/>
      <c r="AP232" s="376"/>
      <c r="AQ232" s="376"/>
      <c r="AR232" s="376"/>
    </row>
  </sheetData>
  <mergeCells count="180">
    <mergeCell ref="G159:H159"/>
    <mergeCell ref="B1:D1"/>
    <mergeCell ref="B112:H112"/>
    <mergeCell ref="B87:D87"/>
    <mergeCell ref="B43:B45"/>
    <mergeCell ref="B46:B48"/>
    <mergeCell ref="B115:C115"/>
    <mergeCell ref="B131:C131"/>
    <mergeCell ref="B132:C132"/>
    <mergeCell ref="B133:C133"/>
    <mergeCell ref="B134:C134"/>
    <mergeCell ref="B135:C135"/>
    <mergeCell ref="B138:C138"/>
    <mergeCell ref="B139:C139"/>
    <mergeCell ref="B140:C140"/>
    <mergeCell ref="B141:C141"/>
    <mergeCell ref="B127:C127"/>
    <mergeCell ref="B128:C128"/>
    <mergeCell ref="B129:C129"/>
    <mergeCell ref="B130:C130"/>
    <mergeCell ref="B7:C7"/>
    <mergeCell ref="B8:C8"/>
    <mergeCell ref="B11:C11"/>
    <mergeCell ref="B2:C2"/>
    <mergeCell ref="B217:C217"/>
    <mergeCell ref="B218:C218"/>
    <mergeCell ref="B219:C219"/>
    <mergeCell ref="B220:C220"/>
    <mergeCell ref="B221:C221"/>
    <mergeCell ref="B142:C142"/>
    <mergeCell ref="B143:C143"/>
    <mergeCell ref="B144:C144"/>
    <mergeCell ref="B145:C145"/>
    <mergeCell ref="B149:C149"/>
    <mergeCell ref="B150:C150"/>
    <mergeCell ref="B151:C151"/>
    <mergeCell ref="B152:C152"/>
    <mergeCell ref="B153:C153"/>
    <mergeCell ref="B154:C154"/>
    <mergeCell ref="B188:C188"/>
    <mergeCell ref="B176:C176"/>
    <mergeCell ref="B177:C177"/>
    <mergeCell ref="B178:C178"/>
    <mergeCell ref="B182:C182"/>
    <mergeCell ref="B183:C183"/>
    <mergeCell ref="B211:C211"/>
    <mergeCell ref="B155:C155"/>
    <mergeCell ref="B156:C156"/>
    <mergeCell ref="B206:C206"/>
    <mergeCell ref="B207:C207"/>
    <mergeCell ref="B222:C222"/>
    <mergeCell ref="B223:C223"/>
    <mergeCell ref="B224:C224"/>
    <mergeCell ref="B216:C216"/>
    <mergeCell ref="B171:C171"/>
    <mergeCell ref="B172:C172"/>
    <mergeCell ref="B173:C173"/>
    <mergeCell ref="B174:C174"/>
    <mergeCell ref="B175:C175"/>
    <mergeCell ref="B189:C189"/>
    <mergeCell ref="B184:C184"/>
    <mergeCell ref="B185:C185"/>
    <mergeCell ref="B186:C186"/>
    <mergeCell ref="B187:C187"/>
    <mergeCell ref="B208:C208"/>
    <mergeCell ref="B209:C209"/>
    <mergeCell ref="B210:C210"/>
    <mergeCell ref="B199:C199"/>
    <mergeCell ref="B200:C200"/>
    <mergeCell ref="B193:C193"/>
    <mergeCell ref="B204:C204"/>
    <mergeCell ref="B205:C205"/>
    <mergeCell ref="B3:C3"/>
    <mergeCell ref="B4:C4"/>
    <mergeCell ref="B5:C5"/>
    <mergeCell ref="B6:C6"/>
    <mergeCell ref="B17:C17"/>
    <mergeCell ref="B18:C18"/>
    <mergeCell ref="B19:C19"/>
    <mergeCell ref="B9:C9"/>
    <mergeCell ref="B10:C10"/>
    <mergeCell ref="B20:C20"/>
    <mergeCell ref="B21:C21"/>
    <mergeCell ref="B12:C12"/>
    <mergeCell ref="B13:C13"/>
    <mergeCell ref="B14:C14"/>
    <mergeCell ref="B15:C15"/>
    <mergeCell ref="B16:C1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52:C52"/>
    <mergeCell ref="B53:C53"/>
    <mergeCell ref="B54:C54"/>
    <mergeCell ref="B55:C55"/>
    <mergeCell ref="B56:C56"/>
    <mergeCell ref="B42:C42"/>
    <mergeCell ref="B49:C49"/>
    <mergeCell ref="B50:C50"/>
    <mergeCell ref="B51:C5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82:C82"/>
    <mergeCell ref="B86:C86"/>
    <mergeCell ref="B83:C83"/>
    <mergeCell ref="B84:C84"/>
    <mergeCell ref="B85:C85"/>
    <mergeCell ref="B77:C77"/>
    <mergeCell ref="B78:C78"/>
    <mergeCell ref="B79:C79"/>
    <mergeCell ref="B80:C80"/>
    <mergeCell ref="B81:C81"/>
    <mergeCell ref="B93:C93"/>
    <mergeCell ref="B94:C94"/>
    <mergeCell ref="B95:C95"/>
    <mergeCell ref="B96:C96"/>
    <mergeCell ref="B97:C97"/>
    <mergeCell ref="B88:C88"/>
    <mergeCell ref="B89:C89"/>
    <mergeCell ref="B90:C90"/>
    <mergeCell ref="B91:C91"/>
    <mergeCell ref="B92:C92"/>
    <mergeCell ref="F126:G126"/>
    <mergeCell ref="B98:C98"/>
    <mergeCell ref="B99:C99"/>
    <mergeCell ref="B100:C100"/>
    <mergeCell ref="B101:C101"/>
    <mergeCell ref="B102:C102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94:C194"/>
    <mergeCell ref="B195:C195"/>
    <mergeCell ref="B196:C196"/>
    <mergeCell ref="B197:C197"/>
    <mergeCell ref="B198:C198"/>
    <mergeCell ref="B103:C103"/>
    <mergeCell ref="B104:C104"/>
    <mergeCell ref="B105:C105"/>
    <mergeCell ref="B106:C106"/>
  </mergeCells>
  <conditionalFormatting sqref="B116:B123">
    <cfRule type="containsBlanks" dxfId="36" priority="14">
      <formula>LEN(TRIM(B116))=0</formula>
    </cfRule>
  </conditionalFormatting>
  <conditionalFormatting sqref="B128:B134">
    <cfRule type="containsBlanks" dxfId="35" priority="9">
      <formula>LEN(TRIM(B128))=0</formula>
    </cfRule>
  </conditionalFormatting>
  <conditionalFormatting sqref="B139:B145">
    <cfRule type="containsBlanks" dxfId="34" priority="8">
      <formula>LEN(TRIM(B139))=0</formula>
    </cfRule>
  </conditionalFormatting>
  <conditionalFormatting sqref="B150:B156">
    <cfRule type="containsBlanks" dxfId="33" priority="1">
      <formula>LEN(TRIM(B150))=0</formula>
    </cfRule>
  </conditionalFormatting>
  <conditionalFormatting sqref="B172:B178 D172:E178">
    <cfRule type="containsBlanks" dxfId="32" priority="30">
      <formula>LEN(TRIM(B172))=0</formula>
    </cfRule>
  </conditionalFormatting>
  <conditionalFormatting sqref="B183:B189 D183:D189">
    <cfRule type="containsBlanks" dxfId="31" priority="29">
      <formula>LEN(TRIM(B183))=0</formula>
    </cfRule>
  </conditionalFormatting>
  <conditionalFormatting sqref="B194:B200 D194:E200">
    <cfRule type="containsBlanks" dxfId="30" priority="28">
      <formula>LEN(TRIM(B194))=0</formula>
    </cfRule>
  </conditionalFormatting>
  <conditionalFormatting sqref="B205:B211 D205:E211">
    <cfRule type="containsBlanks" dxfId="29" priority="26">
      <formula>LEN(TRIM(B205))=0</formula>
    </cfRule>
  </conditionalFormatting>
  <conditionalFormatting sqref="D2:D52">
    <cfRule type="containsBlanks" dxfId="28" priority="2">
      <formula>LEN(TRIM(D2))=0</formula>
    </cfRule>
  </conditionalFormatting>
  <conditionalFormatting sqref="D53">
    <cfRule type="containsText" dxfId="27" priority="46" operator="containsText" text="Coloque acá en cuáles empresas tiene participació">
      <formula>NOT(ISERROR(SEARCH("Coloque acá en cuáles empresas tiene participació",D53)))</formula>
    </cfRule>
    <cfRule type="containsText" priority="49" operator="containsText" text="Coloque acá el porcentaje de la participación">
      <formula>NOT(ISERROR(SEARCH("Coloque acá el porcentaje de la participación",D53)))</formula>
    </cfRule>
  </conditionalFormatting>
  <conditionalFormatting sqref="D54">
    <cfRule type="containsText" dxfId="26" priority="45" operator="containsText" text="Coloque acá el porcentaje de la participación">
      <formula>NOT(ISERROR(SEARCH("Coloque acá el porcentaje de la participación",D54)))</formula>
    </cfRule>
  </conditionalFormatting>
  <conditionalFormatting sqref="D55">
    <cfRule type="containsText" dxfId="25" priority="44" operator="containsText" text="CARGO QUE OCUPA EN LAS EMPRESAS QUE TIENE PARTICIPACIÓN">
      <formula>NOT(ISERROR(SEARCH("CARGO QUE OCUPA EN LAS EMPRESAS QUE TIENE PARTICIPACIÓN",D55)))</formula>
    </cfRule>
  </conditionalFormatting>
  <conditionalFormatting sqref="D56">
    <cfRule type="containsText" dxfId="24" priority="48" operator="containsText" text="DESCRIBA ACÁ CUALES EMPRESAS Y PORCENTAJES">
      <formula>NOT(ISERROR(SEARCH("DESCRIBA ACÁ CUALES EMPRESAS Y PORCENTAJES",D56)))</formula>
    </cfRule>
  </conditionalFormatting>
  <conditionalFormatting sqref="D57:D86">
    <cfRule type="containsBlanks" dxfId="23" priority="16">
      <formula>LEN(TRIM(D57))=0</formula>
    </cfRule>
  </conditionalFormatting>
  <conditionalFormatting sqref="D88:D106">
    <cfRule type="containsBlanks" dxfId="22" priority="15">
      <formula>LEN(TRIM(D88))=0</formula>
    </cfRule>
  </conditionalFormatting>
  <conditionalFormatting sqref="D108">
    <cfRule type="containsBlanks" dxfId="21" priority="36">
      <formula>LEN(TRIM(D108))=0</formula>
    </cfRule>
  </conditionalFormatting>
  <conditionalFormatting sqref="D128:D134 D150:E156 G150:G156 B161:H167">
    <cfRule type="containsBlanks" dxfId="20" priority="34">
      <formula>LEN(TRIM(B128))=0</formula>
    </cfRule>
  </conditionalFormatting>
  <conditionalFormatting sqref="D217:D223">
    <cfRule type="containsBlanks" dxfId="19" priority="24">
      <formula>LEN(TRIM(D217))=0</formula>
    </cfRule>
  </conditionalFormatting>
  <conditionalFormatting sqref="D116:E123 G116:G123">
    <cfRule type="containsBlanks" dxfId="18" priority="35">
      <formula>LEN(TRIM(D116))=0</formula>
    </cfRule>
  </conditionalFormatting>
  <conditionalFormatting sqref="D139:E145">
    <cfRule type="containsBlanks" dxfId="17" priority="33">
      <formula>LEN(TRIM(D139))=0</formula>
    </cfRule>
  </conditionalFormatting>
  <conditionalFormatting sqref="E2">
    <cfRule type="containsText" dxfId="16" priority="3" operator="containsText" text="COLOCAR DESTINO ACÁ">
      <formula>NOT(ISERROR(SEARCH("COLOCAR DESTINO ACÁ",E2)))</formula>
    </cfRule>
  </conditionalFormatting>
  <conditionalFormatting sqref="E21:E23">
    <cfRule type="containsText" dxfId="15" priority="40" operator="containsText" text="CONDICIÓN MIGRATORIA">
      <formula>NOT(ISERROR(SEARCH("CONDICIÓN MIGRATORIA",E21)))</formula>
    </cfRule>
    <cfRule type="expression" dxfId="14" priority="41">
      <formula>IF($D$21="GUATEMALA"," ","CONDICION MIGRATORIA")</formula>
    </cfRule>
  </conditionalFormatting>
  <conditionalFormatting sqref="E24:E25">
    <cfRule type="containsText" dxfId="13" priority="39" operator="containsText" text="COLOQUE ACÁ SU NACIONALIDAD">
      <formula>NOT(ISERROR(SEARCH("COLOQUE ACÁ SU NACIONALIDAD",E24)))</formula>
    </cfRule>
  </conditionalFormatting>
  <conditionalFormatting sqref="F128:G134">
    <cfRule type="containsBlanks" dxfId="12" priority="11">
      <formula>LEN(TRIM(F128))=0</formula>
    </cfRule>
  </conditionalFormatting>
  <conditionalFormatting sqref="F183:H189">
    <cfRule type="containsBlanks" dxfId="11" priority="27">
      <formula>LEN(TRIM(F183))=0</formula>
    </cfRule>
  </conditionalFormatting>
  <conditionalFormatting sqref="G217:G223">
    <cfRule type="containsBlanks" dxfId="10" priority="23">
      <formula>LEN(TRIM(G217))=0</formula>
    </cfRule>
  </conditionalFormatting>
  <dataValidations xWindow="531" yWindow="486" count="2">
    <dataValidation allowBlank="1" showInputMessage="1" showErrorMessage="1" prompt="Ingresar la dirección exacta que reporta en su recibo de agua, luz o teléfono" sqref="D30:D32" xr:uid="{00000000-0002-0000-0000-000000000000}"/>
    <dataValidation allowBlank="1" showInputMessage="1" showErrorMessage="1" prompt="Extranjeros seleccionar condición migratoria" sqref="D21:D23" xr:uid="{00000000-0002-0000-0000-000001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31" yWindow="486" count="15">
        <x14:dataValidation type="list" allowBlank="1" showInputMessage="1" showErrorMessage="1" prompt="QUETZALES O DÓLARES" xr:uid="{00000000-0002-0000-0000-000002000000}">
          <x14:formula1>
            <xm:f>listados!$H$4:$H$5</xm:f>
          </x14:formula1>
          <xm:sqref>D7</xm:sqref>
        </x14:dataValidation>
        <x14:dataValidation type="list" allowBlank="1" showInputMessage="1" showErrorMessage="1" xr:uid="{00000000-0002-0000-0000-000003000000}">
          <x14:formula1>
            <xm:f>listados!$E$27:$E$28</xm:f>
          </x14:formula1>
          <xm:sqref>D16</xm:sqref>
        </x14:dataValidation>
        <x14:dataValidation type="list" allowBlank="1" showInputMessage="1" showErrorMessage="1" prompt="Elija de la lista desplegable" xr:uid="{00000000-0002-0000-0000-000004000000}">
          <x14:formula1>
            <xm:f>listados!$B$4:$B$10</xm:f>
          </x14:formula1>
          <xm:sqref>D2</xm:sqref>
        </x14:dataValidation>
        <x14:dataValidation type="list" allowBlank="1" showInputMessage="1" showErrorMessage="1" prompt="Elija de la lista desplegable" xr:uid="{00000000-0002-0000-0000-000005000000}">
          <x14:formula1>
            <xm:f>listados!$F$4:$F$5</xm:f>
          </x14:formula1>
          <xm:sqref>D8</xm:sqref>
        </x14:dataValidation>
        <x14:dataValidation type="list" allowBlank="1" showInputMessage="1" showErrorMessage="1" prompt="Elija de la lista desplegable" xr:uid="{00000000-0002-0000-0000-000006000000}">
          <x14:formula1>
            <xm:f>listados!$J$4:$J$5</xm:f>
          </x14:formula1>
          <xm:sqref>D52 D57:D60</xm:sqref>
        </x14:dataValidation>
        <x14:dataValidation type="list" allowBlank="1" showInputMessage="1" showErrorMessage="1" prompt="Elija de la lista desplegable" xr:uid="{00000000-0002-0000-0000-000007000000}">
          <x14:formula1>
            <xm:f>listados!$E$16:$E$23</xm:f>
          </x14:formula1>
          <xm:sqref>D108</xm:sqref>
        </x14:dataValidation>
        <x14:dataValidation type="list" allowBlank="1" showInputMessage="1" showErrorMessage="1" prompt="CONDICION MIGRATORIA" xr:uid="{00000000-0002-0000-0000-000008000000}">
          <x14:formula1>
            <xm:f>listados!$H$16:$H$24</xm:f>
          </x14:formula1>
          <xm:sqref>E21:E23</xm:sqref>
        </x14:dataValidation>
        <x14:dataValidation type="list" allowBlank="1" showInputMessage="1" showErrorMessage="1" xr:uid="{00000000-0002-0000-0000-000009000000}">
          <x14:formula1>
            <xm:f>listados!$E$2:$E$8</xm:f>
          </x14:formula1>
          <xm:sqref>D25</xm:sqref>
        </x14:dataValidation>
        <x14:dataValidation type="list" allowBlank="1" showInputMessage="1" showErrorMessage="1" xr:uid="{00000000-0002-0000-0000-00000A000000}">
          <x14:formula1>
            <xm:f>listados!$B$25:$B$32</xm:f>
          </x14:formula1>
          <xm:sqref>J19</xm:sqref>
        </x14:dataValidation>
        <x14:dataValidation type="list" allowBlank="1" showInputMessage="1" showErrorMessage="1" xr:uid="{00000000-0002-0000-0000-00000B000000}">
          <x14:formula1>
            <xm:f>listados!$N$12:$N$18</xm:f>
          </x14:formula1>
          <xm:sqref>D39</xm:sqref>
        </x14:dataValidation>
        <x14:dataValidation type="list" allowBlank="1" showInputMessage="1" showErrorMessage="1" prompt="Elija de la lista desplegable" xr:uid="{00000000-0002-0000-0000-00000C000000}">
          <x14:formula1>
            <xm:f>listados!$B$15:$B$16</xm:f>
          </x14:formula1>
          <xm:sqref>D99</xm:sqref>
        </x14:dataValidation>
        <x14:dataValidation type="list" allowBlank="1" showInputMessage="1" showErrorMessage="1" xr:uid="{00000000-0002-0000-0000-00000D000000}">
          <x14:formula1>
            <xm:f>listados!$I$26:$I$27</xm:f>
          </x14:formula1>
          <xm:sqref>J20</xm:sqref>
        </x14:dataValidation>
        <x14:dataValidation type="list" allowBlank="1" showInputMessage="1" showErrorMessage="1" prompt="Elija de la lista desplegable" xr:uid="{00000000-0002-0000-0000-00000E000000}">
          <x14:formula1>
            <xm:f>listados!$K$15:$K$21</xm:f>
          </x14:formula1>
          <xm:sqref>D79</xm:sqref>
        </x14:dataValidation>
        <x14:dataValidation type="list" allowBlank="1" showInputMessage="1" showErrorMessage="1" prompt="Elija de la lista desplegable" xr:uid="{00000000-0002-0000-0000-00000F000000}">
          <x14:formula1>
            <xm:f>listados!$L$4:$L$6</xm:f>
          </x14:formula1>
          <xm:sqref>D81</xm:sqref>
        </x14:dataValidation>
        <x14:dataValidation type="list" allowBlank="1" showInputMessage="1" showErrorMessage="1" prompt="Elija de la lista desplegable" xr:uid="{00000000-0002-0000-0000-000010000000}">
          <x14:formula1>
            <xm:f>listados!$N$4:$N$5</xm:f>
          </x14:formula1>
          <xm:sqref>D84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7"/>
    <pageSetUpPr fitToPage="1"/>
  </sheetPr>
  <dimension ref="A1:G113"/>
  <sheetViews>
    <sheetView workbookViewId="0">
      <selection activeCell="C20" sqref="C20"/>
    </sheetView>
  </sheetViews>
  <sheetFormatPr baseColWidth="10" defaultRowHeight="15"/>
  <cols>
    <col min="1" max="1" width="39.85546875" bestFit="1" customWidth="1"/>
    <col min="2" max="2" width="22.5703125" bestFit="1" customWidth="1"/>
    <col min="3" max="3" width="20.85546875" customWidth="1"/>
    <col min="4" max="4" width="20.7109375" customWidth="1"/>
    <col min="5" max="5" width="22.42578125" bestFit="1" customWidth="1"/>
    <col min="6" max="6" width="17.85546875" bestFit="1" customWidth="1"/>
    <col min="7" max="7" width="13" bestFit="1" customWidth="1"/>
  </cols>
  <sheetData>
    <row r="1" spans="1:5">
      <c r="A1" s="131" t="s">
        <v>358</v>
      </c>
    </row>
    <row r="3" spans="1:5">
      <c r="A3" s="227" t="s">
        <v>347</v>
      </c>
    </row>
    <row r="4" spans="1:5">
      <c r="A4" s="226" t="s">
        <v>490</v>
      </c>
      <c r="B4" s="226" t="s">
        <v>374</v>
      </c>
      <c r="C4" s="226" t="s">
        <v>350</v>
      </c>
      <c r="D4" s="226" t="s">
        <v>349</v>
      </c>
      <c r="E4" s="226" t="s">
        <v>375</v>
      </c>
    </row>
    <row r="5" spans="1:5">
      <c r="A5" s="139">
        <f>+DATOS!B116</f>
        <v>0</v>
      </c>
      <c r="B5" s="403">
        <f>+DATOS!D116</f>
        <v>0</v>
      </c>
      <c r="C5" s="404"/>
      <c r="D5" s="139">
        <f>+DATOS!F116</f>
        <v>0</v>
      </c>
      <c r="E5" s="139">
        <f>+DATOS!G116</f>
        <v>0</v>
      </c>
    </row>
    <row r="6" spans="1:5">
      <c r="A6" s="139">
        <f>+DATOS!B117</f>
        <v>0</v>
      </c>
      <c r="B6" s="403">
        <f>+DATOS!D117</f>
        <v>0</v>
      </c>
      <c r="C6" s="404"/>
      <c r="D6" s="139">
        <f>+DATOS!F117</f>
        <v>0</v>
      </c>
      <c r="E6" s="139">
        <f>+DATOS!G117</f>
        <v>0</v>
      </c>
    </row>
    <row r="7" spans="1:5">
      <c r="A7" s="139">
        <f>+DATOS!B118</f>
        <v>0</v>
      </c>
      <c r="B7" s="403">
        <f>+DATOS!D118</f>
        <v>0</v>
      </c>
      <c r="C7" s="404"/>
      <c r="D7" s="139">
        <f>+DATOS!F118</f>
        <v>0</v>
      </c>
      <c r="E7" s="139">
        <f>+DATOS!G118</f>
        <v>0</v>
      </c>
    </row>
    <row r="8" spans="1:5">
      <c r="A8" s="139">
        <f>+DATOS!B119</f>
        <v>0</v>
      </c>
      <c r="B8" s="403">
        <f>+DATOS!D119</f>
        <v>0</v>
      </c>
      <c r="C8" s="404"/>
      <c r="D8" s="139">
        <f>+DATOS!F119</f>
        <v>0</v>
      </c>
      <c r="E8" s="139">
        <f>+DATOS!G119</f>
        <v>0</v>
      </c>
    </row>
    <row r="9" spans="1:5">
      <c r="A9" s="139">
        <f>+DATOS!B120</f>
        <v>0</v>
      </c>
      <c r="B9" s="403">
        <f>+DATOS!D120</f>
        <v>0</v>
      </c>
      <c r="C9" s="404"/>
      <c r="D9" s="139">
        <f>+DATOS!F120</f>
        <v>0</v>
      </c>
      <c r="E9" s="139">
        <f>+DATOS!G120</f>
        <v>0</v>
      </c>
    </row>
    <row r="10" spans="1:5">
      <c r="A10" s="139">
        <f>+DATOS!B121</f>
        <v>0</v>
      </c>
      <c r="B10" s="403">
        <f>+DATOS!D121</f>
        <v>0</v>
      </c>
      <c r="C10" s="404"/>
      <c r="D10" s="139">
        <f>+DATOS!F121</f>
        <v>0</v>
      </c>
      <c r="E10" s="139">
        <f>+DATOS!G121</f>
        <v>0</v>
      </c>
    </row>
    <row r="11" spans="1:5">
      <c r="A11" s="139">
        <f>+DATOS!B122</f>
        <v>0</v>
      </c>
      <c r="B11" s="403">
        <f>+DATOS!D122</f>
        <v>0</v>
      </c>
      <c r="C11" s="404"/>
      <c r="D11" s="139">
        <f>+DATOS!F122</f>
        <v>0</v>
      </c>
      <c r="E11" s="139">
        <f>+DATOS!G122</f>
        <v>0</v>
      </c>
    </row>
    <row r="12" spans="1:5">
      <c r="A12" s="139">
        <f>+DATOS!B123</f>
        <v>0</v>
      </c>
      <c r="B12" s="403">
        <f>+DATOS!D123</f>
        <v>0</v>
      </c>
      <c r="C12" s="404"/>
      <c r="D12" s="139">
        <f>+DATOS!F123</f>
        <v>0</v>
      </c>
      <c r="E12" s="139">
        <f>+DATOS!G123</f>
        <v>0</v>
      </c>
    </row>
    <row r="13" spans="1:5">
      <c r="C13" s="130" t="s">
        <v>371</v>
      </c>
      <c r="D13" s="138">
        <f>SUM(D5:D12)</f>
        <v>0</v>
      </c>
    </row>
    <row r="15" spans="1:5">
      <c r="A15" s="135" t="s">
        <v>359</v>
      </c>
    </row>
    <row r="16" spans="1:5">
      <c r="A16" s="226" t="s">
        <v>360</v>
      </c>
      <c r="B16" s="226" t="s">
        <v>349</v>
      </c>
      <c r="C16" s="136"/>
      <c r="D16" s="136"/>
      <c r="E16" s="136"/>
    </row>
    <row r="17" spans="1:3">
      <c r="A17" s="133">
        <f>+DATOS!B128</f>
        <v>0</v>
      </c>
      <c r="B17" s="138">
        <f>+DATOS!D128</f>
        <v>0</v>
      </c>
    </row>
    <row r="18" spans="1:3">
      <c r="A18" s="133">
        <f>+DATOS!B129</f>
        <v>0</v>
      </c>
      <c r="B18" s="138">
        <f>+DATOS!D129</f>
        <v>0</v>
      </c>
    </row>
    <row r="19" spans="1:3">
      <c r="A19" s="133">
        <f>+DATOS!B130</f>
        <v>0</v>
      </c>
      <c r="B19" s="138">
        <f>+DATOS!D130</f>
        <v>0</v>
      </c>
    </row>
    <row r="20" spans="1:3">
      <c r="A20" s="133">
        <f>+DATOS!B131</f>
        <v>0</v>
      </c>
      <c r="B20" s="138">
        <f>+DATOS!D131</f>
        <v>0</v>
      </c>
    </row>
    <row r="21" spans="1:3">
      <c r="A21" s="133">
        <f>+DATOS!B132</f>
        <v>0</v>
      </c>
      <c r="B21" s="138">
        <f>+DATOS!D132</f>
        <v>0</v>
      </c>
    </row>
    <row r="22" spans="1:3">
      <c r="A22" s="133">
        <f>+DATOS!B133</f>
        <v>0</v>
      </c>
      <c r="B22" s="138">
        <f>+DATOS!D133</f>
        <v>0</v>
      </c>
    </row>
    <row r="23" spans="1:3">
      <c r="A23" s="133">
        <f>+DATOS!B134</f>
        <v>0</v>
      </c>
      <c r="B23" s="138">
        <f>+DATOS!D134</f>
        <v>0</v>
      </c>
    </row>
    <row r="24" spans="1:3">
      <c r="A24" s="134" t="s">
        <v>371</v>
      </c>
      <c r="B24" s="138">
        <f>SUM(B17:B23)</f>
        <v>0</v>
      </c>
    </row>
    <row r="26" spans="1:3">
      <c r="A26" s="135" t="s">
        <v>361</v>
      </c>
    </row>
    <row r="27" spans="1:3">
      <c r="A27" s="226" t="s">
        <v>348</v>
      </c>
      <c r="B27" s="226" t="s">
        <v>482</v>
      </c>
      <c r="C27" s="226" t="s">
        <v>349</v>
      </c>
    </row>
    <row r="28" spans="1:3">
      <c r="A28" s="133">
        <f>+DATOS!B139</f>
        <v>0</v>
      </c>
      <c r="B28" s="133">
        <f>+DATOS!D139</f>
        <v>0</v>
      </c>
      <c r="C28" s="133">
        <f>+DATOS!E139</f>
        <v>0</v>
      </c>
    </row>
    <row r="29" spans="1:3">
      <c r="A29" s="133">
        <f>+DATOS!B140</f>
        <v>0</v>
      </c>
      <c r="B29" s="133">
        <f>+DATOS!D140</f>
        <v>0</v>
      </c>
      <c r="C29" s="133">
        <f>+DATOS!E140</f>
        <v>0</v>
      </c>
    </row>
    <row r="30" spans="1:3">
      <c r="A30" s="133">
        <f>+DATOS!B141</f>
        <v>0</v>
      </c>
      <c r="B30" s="133">
        <f>+DATOS!D141</f>
        <v>0</v>
      </c>
      <c r="C30" s="133">
        <f>+DATOS!E141</f>
        <v>0</v>
      </c>
    </row>
    <row r="31" spans="1:3">
      <c r="A31" s="133">
        <f>+DATOS!B142</f>
        <v>0</v>
      </c>
      <c r="B31" s="133">
        <f>+DATOS!D142</f>
        <v>0</v>
      </c>
      <c r="C31" s="133">
        <f>+DATOS!E142</f>
        <v>0</v>
      </c>
    </row>
    <row r="32" spans="1:3">
      <c r="A32" s="133">
        <f>+DATOS!B143</f>
        <v>0</v>
      </c>
      <c r="B32" s="133">
        <f>+DATOS!D143</f>
        <v>0</v>
      </c>
      <c r="C32" s="133">
        <f>+DATOS!E143</f>
        <v>0</v>
      </c>
    </row>
    <row r="33" spans="1:7">
      <c r="A33" s="133">
        <f>+DATOS!B144</f>
        <v>0</v>
      </c>
      <c r="B33" s="133">
        <f>+DATOS!D144</f>
        <v>0</v>
      </c>
      <c r="C33" s="133">
        <f>+DATOS!E144</f>
        <v>0</v>
      </c>
    </row>
    <row r="34" spans="1:7">
      <c r="A34" s="133">
        <f>+DATOS!B145</f>
        <v>0</v>
      </c>
      <c r="B34" s="133">
        <f>+DATOS!D145</f>
        <v>0</v>
      </c>
      <c r="C34" s="133">
        <f>+DATOS!E145</f>
        <v>0</v>
      </c>
    </row>
    <row r="35" spans="1:7">
      <c r="B35" s="130" t="s">
        <v>371</v>
      </c>
      <c r="C35" s="138">
        <f>SUM(C28:C34)</f>
        <v>0</v>
      </c>
    </row>
    <row r="37" spans="1:7">
      <c r="A37" s="135" t="s">
        <v>365</v>
      </c>
    </row>
    <row r="38" spans="1:7">
      <c r="A38" s="226" t="s">
        <v>489</v>
      </c>
      <c r="B38" s="226" t="s">
        <v>488</v>
      </c>
      <c r="C38" s="226" t="s">
        <v>487</v>
      </c>
      <c r="D38" s="226" t="s">
        <v>351</v>
      </c>
      <c r="E38" s="226" t="s">
        <v>352</v>
      </c>
    </row>
    <row r="39" spans="1:7">
      <c r="A39" s="229">
        <f>+DATOS!B150</f>
        <v>0</v>
      </c>
      <c r="B39" s="229">
        <f>+DATOS!D150</f>
        <v>0</v>
      </c>
      <c r="C39" s="229">
        <f>+DATOS!E150</f>
        <v>0</v>
      </c>
      <c r="D39" s="230">
        <f>+DATOS!F150</f>
        <v>0</v>
      </c>
      <c r="E39" s="229">
        <f>+DATOS!G150</f>
        <v>0</v>
      </c>
    </row>
    <row r="40" spans="1:7">
      <c r="A40" s="229">
        <f>+DATOS!B151</f>
        <v>0</v>
      </c>
      <c r="B40" s="229">
        <f>+DATOS!D151</f>
        <v>0</v>
      </c>
      <c r="C40" s="229">
        <f>+DATOS!E151</f>
        <v>0</v>
      </c>
      <c r="D40" s="230">
        <f>+DATOS!F151</f>
        <v>0</v>
      </c>
      <c r="E40" s="229">
        <f>+DATOS!G151</f>
        <v>0</v>
      </c>
    </row>
    <row r="41" spans="1:7">
      <c r="A41" s="229">
        <f>+DATOS!B152</f>
        <v>0</v>
      </c>
      <c r="B41" s="229">
        <f>+DATOS!D152</f>
        <v>0</v>
      </c>
      <c r="C41" s="229">
        <f>+DATOS!E152</f>
        <v>0</v>
      </c>
      <c r="D41" s="230">
        <f>+DATOS!F152</f>
        <v>0</v>
      </c>
      <c r="E41" s="229">
        <f>+DATOS!G152</f>
        <v>0</v>
      </c>
    </row>
    <row r="42" spans="1:7">
      <c r="A42" s="229">
        <f>+DATOS!B153</f>
        <v>0</v>
      </c>
      <c r="B42" s="229">
        <f>+DATOS!D153</f>
        <v>0</v>
      </c>
      <c r="C42" s="229">
        <f>+DATOS!E153</f>
        <v>0</v>
      </c>
      <c r="D42" s="230">
        <f>+DATOS!F153</f>
        <v>0</v>
      </c>
      <c r="E42" s="229">
        <f>+DATOS!G153</f>
        <v>0</v>
      </c>
    </row>
    <row r="43" spans="1:7">
      <c r="A43" s="229">
        <f>+DATOS!B154</f>
        <v>0</v>
      </c>
      <c r="B43" s="229">
        <f>+DATOS!D154</f>
        <v>0</v>
      </c>
      <c r="C43" s="229">
        <f>+DATOS!E154</f>
        <v>0</v>
      </c>
      <c r="D43" s="230">
        <f>+DATOS!F154</f>
        <v>0</v>
      </c>
      <c r="E43" s="229">
        <f>+DATOS!G154</f>
        <v>0</v>
      </c>
    </row>
    <row r="44" spans="1:7">
      <c r="A44" s="229">
        <f>+DATOS!B155</f>
        <v>0</v>
      </c>
      <c r="B44" s="229">
        <f>+DATOS!D155</f>
        <v>0</v>
      </c>
      <c r="C44" s="229">
        <f>+DATOS!E155</f>
        <v>0</v>
      </c>
      <c r="D44" s="230">
        <f>+DATOS!F155</f>
        <v>0</v>
      </c>
      <c r="E44" s="229">
        <f>+DATOS!G155</f>
        <v>0</v>
      </c>
    </row>
    <row r="45" spans="1:7">
      <c r="A45" s="229">
        <f>+DATOS!B156</f>
        <v>0</v>
      </c>
      <c r="B45" s="229">
        <f>+DATOS!D156</f>
        <v>0</v>
      </c>
      <c r="C45" s="229">
        <f>+DATOS!E156</f>
        <v>0</v>
      </c>
      <c r="D45" s="230">
        <f>+DATOS!F156</f>
        <v>0</v>
      </c>
      <c r="E45" s="229">
        <f>+DATOS!G156</f>
        <v>0</v>
      </c>
    </row>
    <row r="46" spans="1:7">
      <c r="A46" s="151"/>
      <c r="B46" s="151"/>
      <c r="C46" s="232" t="s">
        <v>371</v>
      </c>
      <c r="D46" s="231"/>
      <c r="E46" s="151"/>
    </row>
    <row r="48" spans="1:7">
      <c r="A48" s="135" t="s">
        <v>366</v>
      </c>
      <c r="F48" s="452" t="s">
        <v>353</v>
      </c>
      <c r="G48" s="452"/>
    </row>
    <row r="49" spans="1:7">
      <c r="A49" s="226" t="s">
        <v>357</v>
      </c>
      <c r="B49" s="226" t="s">
        <v>486</v>
      </c>
      <c r="C49" s="226" t="s">
        <v>355</v>
      </c>
      <c r="D49" s="226" t="s">
        <v>367</v>
      </c>
      <c r="E49" s="226" t="s">
        <v>351</v>
      </c>
      <c r="F49" s="226" t="s">
        <v>354</v>
      </c>
      <c r="G49" s="226" t="s">
        <v>349</v>
      </c>
    </row>
    <row r="50" spans="1:7">
      <c r="A50" s="133">
        <f>+DATOS!B161</f>
        <v>0</v>
      </c>
      <c r="B50" s="133">
        <f>+DATOS!C161</f>
        <v>0</v>
      </c>
      <c r="C50" s="133">
        <f>+DATOS!D161</f>
        <v>0</v>
      </c>
      <c r="D50" s="133">
        <f>+DATOS!E161</f>
        <v>0</v>
      </c>
      <c r="E50" s="133">
        <f>+DATOS!F161</f>
        <v>0</v>
      </c>
      <c r="F50" s="137"/>
      <c r="G50" s="138">
        <f>+DATOS!H161</f>
        <v>0</v>
      </c>
    </row>
    <row r="51" spans="1:7">
      <c r="A51" s="133">
        <f>+DATOS!B162</f>
        <v>0</v>
      </c>
      <c r="B51" s="133">
        <f>+DATOS!C162</f>
        <v>0</v>
      </c>
      <c r="C51" s="133">
        <f>+DATOS!D162</f>
        <v>0</v>
      </c>
      <c r="D51" s="133">
        <f>+DATOS!E162</f>
        <v>0</v>
      </c>
      <c r="E51" s="133">
        <f>+DATOS!F162</f>
        <v>0</v>
      </c>
      <c r="F51" s="137"/>
      <c r="G51" s="138">
        <f>+DATOS!H162</f>
        <v>0</v>
      </c>
    </row>
    <row r="52" spans="1:7">
      <c r="A52" s="133">
        <f>+DATOS!B163</f>
        <v>0</v>
      </c>
      <c r="B52" s="133">
        <f>+DATOS!C163</f>
        <v>0</v>
      </c>
      <c r="C52" s="133">
        <f>+DATOS!D163</f>
        <v>0</v>
      </c>
      <c r="D52" s="133">
        <f>+DATOS!E163</f>
        <v>0</v>
      </c>
      <c r="E52" s="133">
        <f>+DATOS!F163</f>
        <v>0</v>
      </c>
      <c r="F52" s="137"/>
      <c r="G52" s="138">
        <f>+DATOS!H163</f>
        <v>0</v>
      </c>
    </row>
    <row r="53" spans="1:7">
      <c r="A53" s="133">
        <f>+DATOS!B164</f>
        <v>0</v>
      </c>
      <c r="B53" s="133">
        <f>+DATOS!C164</f>
        <v>0</v>
      </c>
      <c r="C53" s="133">
        <f>+DATOS!D164</f>
        <v>0</v>
      </c>
      <c r="D53" s="133">
        <f>+DATOS!E164</f>
        <v>0</v>
      </c>
      <c r="E53" s="133">
        <f>+DATOS!F164</f>
        <v>0</v>
      </c>
      <c r="F53" s="137"/>
      <c r="G53" s="138">
        <f>+DATOS!H164</f>
        <v>0</v>
      </c>
    </row>
    <row r="54" spans="1:7">
      <c r="A54" s="133">
        <f>+DATOS!B165</f>
        <v>0</v>
      </c>
      <c r="B54" s="133">
        <f>+DATOS!C165</f>
        <v>0</v>
      </c>
      <c r="C54" s="133">
        <f>+DATOS!D165</f>
        <v>0</v>
      </c>
      <c r="D54" s="133">
        <f>+DATOS!E165</f>
        <v>0</v>
      </c>
      <c r="E54" s="133">
        <f>+DATOS!F165</f>
        <v>0</v>
      </c>
      <c r="F54" s="137"/>
      <c r="G54" s="138">
        <f>+DATOS!H165</f>
        <v>0</v>
      </c>
    </row>
    <row r="55" spans="1:7">
      <c r="A55" s="133">
        <f>+DATOS!B166</f>
        <v>0</v>
      </c>
      <c r="B55" s="133">
        <f>+DATOS!C166</f>
        <v>0</v>
      </c>
      <c r="C55" s="133">
        <f>+DATOS!D166</f>
        <v>0</v>
      </c>
      <c r="D55" s="133">
        <f>+DATOS!E166</f>
        <v>0</v>
      </c>
      <c r="E55" s="133">
        <f>+DATOS!F166</f>
        <v>0</v>
      </c>
      <c r="F55" s="137"/>
      <c r="G55" s="138">
        <f>+DATOS!H166</f>
        <v>0</v>
      </c>
    </row>
    <row r="56" spans="1:7">
      <c r="A56" s="133">
        <f>+DATOS!B167</f>
        <v>0</v>
      </c>
      <c r="B56" s="133">
        <f>+DATOS!C167</f>
        <v>0</v>
      </c>
      <c r="C56" s="133">
        <f>+DATOS!D167</f>
        <v>0</v>
      </c>
      <c r="D56" s="133">
        <f>+DATOS!E167</f>
        <v>0</v>
      </c>
      <c r="E56" s="133">
        <f>+DATOS!F167</f>
        <v>0</v>
      </c>
      <c r="F56" s="137"/>
      <c r="G56" s="138">
        <f>+DATOS!H167</f>
        <v>0</v>
      </c>
    </row>
    <row r="57" spans="1:7">
      <c r="D57" s="130" t="s">
        <v>371</v>
      </c>
      <c r="E57" s="138">
        <f>SUM(E50:E56)</f>
        <v>0</v>
      </c>
      <c r="F57" s="233"/>
    </row>
    <row r="59" spans="1:7">
      <c r="A59" s="135" t="s">
        <v>485</v>
      </c>
    </row>
    <row r="60" spans="1:7">
      <c r="A60" s="226" t="s">
        <v>369</v>
      </c>
      <c r="B60" s="226" t="s">
        <v>368</v>
      </c>
      <c r="C60" s="226" t="s">
        <v>370</v>
      </c>
    </row>
    <row r="61" spans="1:7">
      <c r="A61" s="133">
        <f>+DATOS!B172</f>
        <v>0</v>
      </c>
      <c r="B61" s="133">
        <f>+DATOS!D172</f>
        <v>0</v>
      </c>
      <c r="C61" s="138">
        <f>+DATOS!E172</f>
        <v>0</v>
      </c>
    </row>
    <row r="62" spans="1:7">
      <c r="A62" s="133">
        <f>+DATOS!B173</f>
        <v>0</v>
      </c>
      <c r="B62" s="133">
        <f>+DATOS!D173</f>
        <v>0</v>
      </c>
      <c r="C62" s="138">
        <f>+DATOS!E173</f>
        <v>0</v>
      </c>
    </row>
    <row r="63" spans="1:7">
      <c r="A63" s="133">
        <f>+DATOS!B174</f>
        <v>0</v>
      </c>
      <c r="B63" s="133">
        <f>+DATOS!D174</f>
        <v>0</v>
      </c>
      <c r="C63" s="138">
        <f>+DATOS!E174</f>
        <v>0</v>
      </c>
    </row>
    <row r="64" spans="1:7">
      <c r="A64" s="133">
        <f>+DATOS!B175</f>
        <v>0</v>
      </c>
      <c r="B64" s="133">
        <f>+DATOS!D175</f>
        <v>0</v>
      </c>
      <c r="C64" s="138">
        <f>+DATOS!E175</f>
        <v>0</v>
      </c>
    </row>
    <row r="65" spans="1:3">
      <c r="A65" s="133">
        <f>+DATOS!B176</f>
        <v>0</v>
      </c>
      <c r="B65" s="133">
        <f>+DATOS!D176</f>
        <v>0</v>
      </c>
      <c r="C65" s="138">
        <f>+DATOS!E176</f>
        <v>0</v>
      </c>
    </row>
    <row r="66" spans="1:3">
      <c r="A66" s="133">
        <f>+DATOS!B177</f>
        <v>0</v>
      </c>
      <c r="B66" s="133">
        <f>+DATOS!D177</f>
        <v>0</v>
      </c>
      <c r="C66" s="138">
        <f>+DATOS!E177</f>
        <v>0</v>
      </c>
    </row>
    <row r="67" spans="1:3">
      <c r="A67" s="133">
        <f>+DATOS!B178</f>
        <v>0</v>
      </c>
      <c r="B67" s="133">
        <f>+DATOS!D178</f>
        <v>0</v>
      </c>
      <c r="C67" s="138">
        <f>+DATOS!E178</f>
        <v>0</v>
      </c>
    </row>
    <row r="68" spans="1:3">
      <c r="B68" s="130" t="s">
        <v>371</v>
      </c>
      <c r="C68" s="138">
        <f>SUM(C61:C67)</f>
        <v>0</v>
      </c>
    </row>
    <row r="70" spans="1:3">
      <c r="A70" s="135" t="s">
        <v>373</v>
      </c>
    </row>
    <row r="71" spans="1:3">
      <c r="A71" s="228" t="s">
        <v>357</v>
      </c>
      <c r="B71" s="228" t="s">
        <v>349</v>
      </c>
    </row>
    <row r="72" spans="1:3">
      <c r="A72" s="133">
        <f>+DATOS!B183</f>
        <v>0</v>
      </c>
      <c r="B72" s="138">
        <f>+DATOS!D183</f>
        <v>0</v>
      </c>
    </row>
    <row r="73" spans="1:3">
      <c r="A73" s="133">
        <f>+DATOS!B184</f>
        <v>0</v>
      </c>
      <c r="B73" s="138">
        <f>+DATOS!D184</f>
        <v>0</v>
      </c>
    </row>
    <row r="74" spans="1:3">
      <c r="A74" s="133">
        <f>+DATOS!B185</f>
        <v>0</v>
      </c>
      <c r="B74" s="138">
        <f>+DATOS!D185</f>
        <v>0</v>
      </c>
    </row>
    <row r="75" spans="1:3">
      <c r="A75" s="133">
        <f>+DATOS!B186</f>
        <v>0</v>
      </c>
      <c r="B75" s="138">
        <f>+DATOS!D186</f>
        <v>0</v>
      </c>
    </row>
    <row r="76" spans="1:3">
      <c r="A76" s="133">
        <f>+DATOS!B187</f>
        <v>0</v>
      </c>
      <c r="B76" s="138">
        <f>+DATOS!D187</f>
        <v>0</v>
      </c>
    </row>
    <row r="77" spans="1:3">
      <c r="A77" s="133">
        <f>+DATOS!B188</f>
        <v>0</v>
      </c>
      <c r="B77" s="138">
        <f>+DATOS!D188</f>
        <v>0</v>
      </c>
    </row>
    <row r="78" spans="1:3">
      <c r="A78" s="133">
        <f>+DATOS!B189</f>
        <v>0</v>
      </c>
      <c r="B78" s="138">
        <f>+DATOS!D189</f>
        <v>0</v>
      </c>
    </row>
    <row r="79" spans="1:3">
      <c r="A79" s="134" t="s">
        <v>371</v>
      </c>
      <c r="B79" s="138">
        <f>SUM(B72:B78)</f>
        <v>0</v>
      </c>
    </row>
    <row r="81" spans="1:7">
      <c r="A81" s="135" t="s">
        <v>372</v>
      </c>
      <c r="E81" s="135" t="s">
        <v>484</v>
      </c>
      <c r="F81" s="135"/>
    </row>
    <row r="82" spans="1:7">
      <c r="A82" s="228" t="s">
        <v>356</v>
      </c>
      <c r="B82" s="228" t="s">
        <v>481</v>
      </c>
      <c r="C82" s="228" t="s">
        <v>349</v>
      </c>
      <c r="E82" s="228" t="s">
        <v>482</v>
      </c>
      <c r="F82" s="228" t="s">
        <v>481</v>
      </c>
      <c r="G82" s="228" t="s">
        <v>349</v>
      </c>
    </row>
    <row r="83" spans="1:7">
      <c r="A83" s="133">
        <f>+DATOS!B194</f>
        <v>0</v>
      </c>
      <c r="B83" s="137"/>
      <c r="C83" s="138">
        <f>+DATOS!E194</f>
        <v>0</v>
      </c>
      <c r="E83" s="133">
        <f>+DATOS!F183</f>
        <v>0</v>
      </c>
      <c r="F83" s="137"/>
      <c r="G83" s="138">
        <f>+DATOS!H183</f>
        <v>0</v>
      </c>
    </row>
    <row r="84" spans="1:7">
      <c r="A84" s="133">
        <f>+DATOS!B195</f>
        <v>0</v>
      </c>
      <c r="B84" s="137"/>
      <c r="C84" s="138">
        <f>+DATOS!E195</f>
        <v>0</v>
      </c>
      <c r="E84" s="133">
        <f>+DATOS!F184</f>
        <v>0</v>
      </c>
      <c r="F84" s="137"/>
      <c r="G84" s="138">
        <f>+DATOS!H184</f>
        <v>0</v>
      </c>
    </row>
    <row r="85" spans="1:7">
      <c r="A85" s="133">
        <f>+DATOS!B196</f>
        <v>0</v>
      </c>
      <c r="B85" s="137"/>
      <c r="C85" s="138">
        <f>+DATOS!E196</f>
        <v>0</v>
      </c>
      <c r="E85" s="133">
        <f>+DATOS!F185</f>
        <v>0</v>
      </c>
      <c r="F85" s="137"/>
      <c r="G85" s="138">
        <f>+DATOS!H185</f>
        <v>0</v>
      </c>
    </row>
    <row r="86" spans="1:7">
      <c r="A86" s="133">
        <f>+DATOS!B197</f>
        <v>0</v>
      </c>
      <c r="B86" s="137"/>
      <c r="C86" s="138">
        <f>+DATOS!E197</f>
        <v>0</v>
      </c>
      <c r="E86" s="133">
        <f>+DATOS!F186</f>
        <v>0</v>
      </c>
      <c r="F86" s="137"/>
      <c r="G86" s="138">
        <f>+DATOS!H186</f>
        <v>0</v>
      </c>
    </row>
    <row r="87" spans="1:7">
      <c r="A87" s="133">
        <f>+DATOS!B198</f>
        <v>0</v>
      </c>
      <c r="B87" s="137"/>
      <c r="C87" s="138">
        <f>+DATOS!E198</f>
        <v>0</v>
      </c>
      <c r="E87" s="133">
        <f>+DATOS!F187</f>
        <v>0</v>
      </c>
      <c r="F87" s="137"/>
      <c r="G87" s="138">
        <f>+DATOS!H187</f>
        <v>0</v>
      </c>
    </row>
    <row r="88" spans="1:7">
      <c r="A88" s="133">
        <f>+DATOS!B199</f>
        <v>0</v>
      </c>
      <c r="B88" s="137"/>
      <c r="C88" s="138">
        <f>+DATOS!E199</f>
        <v>0</v>
      </c>
      <c r="E88" s="133">
        <f>+DATOS!F188</f>
        <v>0</v>
      </c>
      <c r="F88" s="137"/>
      <c r="G88" s="138">
        <f>+DATOS!H188</f>
        <v>0</v>
      </c>
    </row>
    <row r="89" spans="1:7">
      <c r="A89" s="133">
        <f>+DATOS!B200</f>
        <v>0</v>
      </c>
      <c r="B89" s="137"/>
      <c r="C89" s="138">
        <f>+DATOS!E200</f>
        <v>0</v>
      </c>
      <c r="E89" s="133">
        <f>+DATOS!F189</f>
        <v>0</v>
      </c>
      <c r="F89" s="137"/>
      <c r="G89" s="138">
        <f>+DATOS!H189</f>
        <v>0</v>
      </c>
    </row>
    <row r="90" spans="1:7">
      <c r="B90" s="130" t="s">
        <v>371</v>
      </c>
      <c r="C90" s="138">
        <f>SUM(C83:C89)</f>
        <v>0</v>
      </c>
      <c r="F90" s="130" t="s">
        <v>371</v>
      </c>
      <c r="G90" s="138">
        <f>SUM(G83:G89)</f>
        <v>0</v>
      </c>
    </row>
    <row r="92" spans="1:7">
      <c r="A92" s="135" t="s">
        <v>483</v>
      </c>
      <c r="E92" s="135" t="s">
        <v>469</v>
      </c>
    </row>
    <row r="93" spans="1:7">
      <c r="A93" s="228" t="s">
        <v>482</v>
      </c>
      <c r="B93" s="228" t="s">
        <v>481</v>
      </c>
      <c r="C93" s="228" t="s">
        <v>349</v>
      </c>
      <c r="E93" s="228" t="s">
        <v>357</v>
      </c>
      <c r="F93" s="228" t="s">
        <v>349</v>
      </c>
    </row>
    <row r="94" spans="1:7">
      <c r="A94" s="133">
        <f>+DATOS!B205</f>
        <v>0</v>
      </c>
      <c r="B94" s="137"/>
      <c r="C94" s="133">
        <f>+DATOS!D205</f>
        <v>0</v>
      </c>
      <c r="E94" s="133" t="str">
        <f>+DATOS!F128</f>
        <v>General</v>
      </c>
      <c r="F94" s="138">
        <f>+DATOS!G128</f>
        <v>0</v>
      </c>
    </row>
    <row r="95" spans="1:7">
      <c r="A95" s="133">
        <f>+DATOS!B206</f>
        <v>0</v>
      </c>
      <c r="B95" s="137"/>
      <c r="C95" s="133">
        <f>+DATOS!D206</f>
        <v>0</v>
      </c>
      <c r="E95" s="133">
        <f>+DATOS!F129</f>
        <v>0</v>
      </c>
      <c r="F95" s="138">
        <f>+DATOS!G129</f>
        <v>0</v>
      </c>
    </row>
    <row r="96" spans="1:7">
      <c r="A96" s="133">
        <f>+DATOS!B207</f>
        <v>0</v>
      </c>
      <c r="B96" s="137"/>
      <c r="C96" s="133">
        <f>+DATOS!D207</f>
        <v>0</v>
      </c>
      <c r="E96" s="133">
        <f>+DATOS!F130</f>
        <v>0</v>
      </c>
      <c r="F96" s="138">
        <f>+DATOS!G130</f>
        <v>0</v>
      </c>
    </row>
    <row r="97" spans="1:6">
      <c r="A97" s="133">
        <f>+DATOS!B208</f>
        <v>0</v>
      </c>
      <c r="B97" s="137"/>
      <c r="C97" s="133">
        <f>+DATOS!D208</f>
        <v>0</v>
      </c>
      <c r="E97" s="133">
        <f>+DATOS!F131</f>
        <v>0</v>
      </c>
      <c r="F97" s="138">
        <f>+DATOS!G131</f>
        <v>0</v>
      </c>
    </row>
    <row r="98" spans="1:6">
      <c r="A98" s="133">
        <f>+DATOS!B209</f>
        <v>0</v>
      </c>
      <c r="B98" s="137"/>
      <c r="C98" s="133">
        <f>+DATOS!D209</f>
        <v>0</v>
      </c>
      <c r="E98" s="133">
        <f>+DATOS!F132</f>
        <v>0</v>
      </c>
      <c r="F98" s="138">
        <f>+DATOS!G132</f>
        <v>0</v>
      </c>
    </row>
    <row r="99" spans="1:6">
      <c r="A99" s="133">
        <f>+DATOS!B210</f>
        <v>0</v>
      </c>
      <c r="B99" s="137"/>
      <c r="C99" s="133">
        <f>+DATOS!D210</f>
        <v>0</v>
      </c>
      <c r="E99" s="133">
        <f>+DATOS!F133</f>
        <v>0</v>
      </c>
      <c r="F99" s="138">
        <f>+DATOS!G133</f>
        <v>0</v>
      </c>
    </row>
    <row r="100" spans="1:6">
      <c r="A100" s="133">
        <f>+DATOS!B211</f>
        <v>0</v>
      </c>
      <c r="B100" s="137"/>
      <c r="C100" s="133">
        <f>+DATOS!D211</f>
        <v>0</v>
      </c>
      <c r="E100" s="133">
        <f>+DATOS!F134</f>
        <v>0</v>
      </c>
      <c r="F100" s="138">
        <f>+DATOS!G134</f>
        <v>0</v>
      </c>
    </row>
    <row r="101" spans="1:6">
      <c r="B101" s="130" t="s">
        <v>371</v>
      </c>
      <c r="C101" s="138">
        <f>SUM(C94:C100)</f>
        <v>0</v>
      </c>
      <c r="E101" s="134" t="s">
        <v>371</v>
      </c>
      <c r="F101" s="138">
        <f>SUM(F94:F100)</f>
        <v>0</v>
      </c>
    </row>
    <row r="104" spans="1:6">
      <c r="A104" s="135" t="s">
        <v>493</v>
      </c>
      <c r="D104" s="135" t="s">
        <v>494</v>
      </c>
    </row>
    <row r="105" spans="1:6">
      <c r="A105" s="228" t="s">
        <v>357</v>
      </c>
      <c r="B105" s="228" t="s">
        <v>349</v>
      </c>
      <c r="D105" s="228" t="s">
        <v>357</v>
      </c>
      <c r="E105" s="228" t="s">
        <v>349</v>
      </c>
    </row>
    <row r="106" spans="1:6">
      <c r="A106" s="133" t="s">
        <v>480</v>
      </c>
      <c r="B106" s="138">
        <f>+DATOS!D217</f>
        <v>0</v>
      </c>
      <c r="D106" s="133" t="s">
        <v>479</v>
      </c>
      <c r="E106" s="138">
        <f>+DATOS!G217</f>
        <v>0</v>
      </c>
    </row>
    <row r="107" spans="1:6">
      <c r="A107" s="133" t="s">
        <v>478</v>
      </c>
      <c r="B107" s="138">
        <f>+DATOS!D218</f>
        <v>0</v>
      </c>
      <c r="D107" s="133" t="s">
        <v>372</v>
      </c>
      <c r="E107" s="138">
        <f>+DATOS!G218</f>
        <v>0</v>
      </c>
    </row>
    <row r="108" spans="1:6">
      <c r="A108" s="133" t="s">
        <v>477</v>
      </c>
      <c r="B108" s="138">
        <f>+DATOS!D219</f>
        <v>0</v>
      </c>
      <c r="D108" s="130" t="s">
        <v>476</v>
      </c>
      <c r="E108" s="138">
        <f>+DATOS!G219</f>
        <v>0</v>
      </c>
    </row>
    <row r="109" spans="1:6">
      <c r="A109" s="133" t="s">
        <v>475</v>
      </c>
      <c r="B109" s="138">
        <f>+DATOS!D220</f>
        <v>0</v>
      </c>
      <c r="D109" s="130" t="s">
        <v>474</v>
      </c>
      <c r="E109" s="138">
        <f>+DATOS!G220</f>
        <v>0</v>
      </c>
    </row>
    <row r="110" spans="1:6">
      <c r="A110" s="133" t="s">
        <v>474</v>
      </c>
      <c r="B110" s="138">
        <f>+DATOS!D221</f>
        <v>0</v>
      </c>
      <c r="D110" s="133"/>
      <c r="E110" s="138">
        <f>+DATOS!G221</f>
        <v>0</v>
      </c>
    </row>
    <row r="111" spans="1:6">
      <c r="A111" s="133"/>
      <c r="B111" s="138">
        <f>+DATOS!D222</f>
        <v>0</v>
      </c>
      <c r="D111" s="133"/>
      <c r="E111" s="138">
        <f>+DATOS!G222</f>
        <v>0</v>
      </c>
    </row>
    <row r="112" spans="1:6">
      <c r="A112" s="133"/>
      <c r="B112" s="138">
        <f>+DATOS!D223</f>
        <v>0</v>
      </c>
      <c r="D112" s="133"/>
      <c r="E112" s="138">
        <f>+DATOS!G223</f>
        <v>0</v>
      </c>
    </row>
    <row r="113" spans="1:5">
      <c r="A113" s="134" t="s">
        <v>371</v>
      </c>
      <c r="B113" s="138">
        <f>SUM(B106:B112)</f>
        <v>0</v>
      </c>
      <c r="D113" s="134" t="s">
        <v>371</v>
      </c>
      <c r="E113" s="138">
        <f>SUM(E106:E112)</f>
        <v>0</v>
      </c>
    </row>
  </sheetData>
  <mergeCells count="1">
    <mergeCell ref="F48:G48"/>
  </mergeCells>
  <conditionalFormatting sqref="B83:B89">
    <cfRule type="containsBlanks" dxfId="9" priority="1">
      <formula>LEN(TRIM(B83))=0</formula>
    </cfRule>
  </conditionalFormatting>
  <pageMargins left="0.7" right="0.7" top="0.75" bottom="0.75" header="0.3" footer="0.3"/>
  <pageSetup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rgb="FFFFC000"/>
    <pageSetUpPr fitToPage="1"/>
  </sheetPr>
  <dimension ref="A1:U809"/>
  <sheetViews>
    <sheetView showGridLines="0" topLeftCell="B1" zoomScale="82" zoomScaleNormal="91" workbookViewId="0"/>
  </sheetViews>
  <sheetFormatPr baseColWidth="10" defaultColWidth="14.42578125" defaultRowHeight="15" customHeight="1"/>
  <cols>
    <col min="1" max="1" width="2.7109375" style="287" customWidth="1"/>
    <col min="2" max="2" width="21.5703125" style="287" customWidth="1"/>
    <col min="3" max="3" width="12.42578125" style="287" customWidth="1"/>
    <col min="4" max="4" width="17.28515625" style="287" customWidth="1"/>
    <col min="5" max="5" width="26" style="287" customWidth="1"/>
    <col min="6" max="6" width="21.28515625" style="287" customWidth="1"/>
    <col min="7" max="7" width="21.42578125" style="287" customWidth="1"/>
    <col min="8" max="8" width="18.42578125" style="287" customWidth="1"/>
    <col min="9" max="9" width="21.140625" style="287" customWidth="1"/>
    <col min="10" max="10" width="19.5703125" style="287" customWidth="1"/>
    <col min="11" max="11" width="23.42578125" style="287" customWidth="1"/>
    <col min="12" max="12" width="17.42578125" style="287" customWidth="1"/>
    <col min="13" max="21" width="10.7109375" style="287" customWidth="1"/>
    <col min="22" max="16384" width="14.42578125" style="287"/>
  </cols>
  <sheetData>
    <row r="1" spans="2:12" ht="28.5" customHeight="1">
      <c r="B1" s="284"/>
      <c r="C1" s="285"/>
      <c r="D1" s="285"/>
      <c r="E1" s="285"/>
      <c r="F1" s="286"/>
      <c r="G1" s="286"/>
      <c r="H1" s="286"/>
      <c r="I1" s="286"/>
      <c r="J1" s="606" t="s">
        <v>622</v>
      </c>
      <c r="K1" s="606"/>
      <c r="L1" s="607"/>
    </row>
    <row r="2" spans="2:12" ht="14.25" customHeight="1">
      <c r="B2" s="608" t="s">
        <v>623</v>
      </c>
      <c r="C2" s="609"/>
      <c r="D2" s="609"/>
      <c r="E2" s="609"/>
      <c r="F2" s="609"/>
      <c r="G2" s="609"/>
      <c r="H2" s="609"/>
      <c r="I2" s="610"/>
      <c r="L2" s="288"/>
    </row>
    <row r="3" spans="2:12" ht="14.25" customHeight="1">
      <c r="B3" s="289"/>
      <c r="C3" s="290"/>
      <c r="D3" s="291"/>
      <c r="E3" s="291"/>
      <c r="F3" s="291"/>
      <c r="G3" s="291"/>
      <c r="H3" s="291"/>
      <c r="I3" s="291"/>
      <c r="J3" s="291"/>
      <c r="K3" s="291"/>
      <c r="L3" s="292"/>
    </row>
    <row r="4" spans="2:12" ht="14.25">
      <c r="B4" s="611" t="s">
        <v>624</v>
      </c>
      <c r="C4" s="612"/>
      <c r="D4" s="612"/>
      <c r="E4" s="612"/>
      <c r="F4" s="613"/>
      <c r="G4" s="293"/>
      <c r="H4" s="293"/>
      <c r="L4" s="288"/>
    </row>
    <row r="5" spans="2:12" ht="15.75" customHeight="1">
      <c r="B5" s="294" t="s">
        <v>211</v>
      </c>
      <c r="C5" s="614" t="s">
        <v>191</v>
      </c>
      <c r="D5" s="614"/>
      <c r="E5" s="294" t="s">
        <v>192</v>
      </c>
      <c r="F5" s="294" t="s">
        <v>260</v>
      </c>
      <c r="G5" s="293"/>
      <c r="H5" s="293"/>
      <c r="I5" s="615" t="s">
        <v>32</v>
      </c>
      <c r="J5" s="616"/>
      <c r="K5" s="617"/>
      <c r="L5" s="618"/>
    </row>
    <row r="6" spans="2:12" ht="12.75" customHeight="1">
      <c r="B6" s="295" t="s">
        <v>35</v>
      </c>
      <c r="C6" s="505" t="s">
        <v>35</v>
      </c>
      <c r="D6" s="505"/>
      <c r="E6" s="295" t="s">
        <v>35</v>
      </c>
      <c r="F6" s="296">
        <f ca="1">+TODAY()</f>
        <v>45631</v>
      </c>
      <c r="G6" s="297"/>
      <c r="H6" s="297"/>
      <c r="I6" s="297"/>
      <c r="J6" s="297"/>
      <c r="K6" s="297"/>
      <c r="L6" s="298"/>
    </row>
    <row r="7" spans="2:12" ht="12.75" customHeight="1">
      <c r="B7" s="299"/>
      <c r="C7" s="300"/>
      <c r="D7" s="300"/>
      <c r="E7" s="300"/>
      <c r="F7" s="300"/>
      <c r="G7" s="297"/>
      <c r="H7" s="297"/>
      <c r="I7" s="297"/>
      <c r="J7" s="297"/>
      <c r="K7" s="297"/>
      <c r="L7" s="298"/>
    </row>
    <row r="8" spans="2:12" ht="14.25">
      <c r="B8" s="510" t="s">
        <v>625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12" ht="15" customHeight="1">
      <c r="B9" s="548" t="s">
        <v>626</v>
      </c>
      <c r="C9" s="550"/>
      <c r="D9" s="548" t="s">
        <v>627</v>
      </c>
      <c r="E9" s="550"/>
      <c r="F9" s="602" t="str">
        <f>+DATOS!J18</f>
        <v>SI</v>
      </c>
      <c r="G9" s="603"/>
      <c r="H9" s="301" t="s">
        <v>397</v>
      </c>
      <c r="I9" s="488"/>
      <c r="J9" s="489"/>
      <c r="K9" s="489"/>
      <c r="L9" s="490"/>
    </row>
    <row r="10" spans="2:12" ht="14.25">
      <c r="B10" s="302" t="s">
        <v>271</v>
      </c>
      <c r="C10" s="475">
        <f>+DATOS!D10</f>
        <v>0</v>
      </c>
      <c r="D10" s="475"/>
      <c r="E10" s="475"/>
      <c r="F10" s="302" t="s">
        <v>272</v>
      </c>
      <c r="G10" s="475">
        <f>+DATOS!D11</f>
        <v>0</v>
      </c>
      <c r="H10" s="475"/>
      <c r="I10" s="302" t="s">
        <v>273</v>
      </c>
      <c r="J10" s="475">
        <f>+DATOS!D12</f>
        <v>0</v>
      </c>
      <c r="K10" s="475"/>
      <c r="L10" s="475"/>
    </row>
    <row r="11" spans="2:12" ht="17.25" customHeight="1">
      <c r="B11" s="302" t="s">
        <v>268</v>
      </c>
      <c r="C11" s="475">
        <f>+DATOS!D13</f>
        <v>0</v>
      </c>
      <c r="D11" s="475"/>
      <c r="E11" s="475"/>
      <c r="F11" s="302" t="s">
        <v>269</v>
      </c>
      <c r="G11" s="475">
        <f>+DATOS!D14</f>
        <v>0</v>
      </c>
      <c r="H11" s="475"/>
      <c r="I11" s="302" t="s">
        <v>270</v>
      </c>
      <c r="J11" s="475">
        <f>+DATOS!D15</f>
        <v>0</v>
      </c>
      <c r="K11" s="475"/>
      <c r="L11" s="475"/>
    </row>
    <row r="12" spans="2:12" ht="14.25">
      <c r="B12" s="506" t="s">
        <v>50</v>
      </c>
      <c r="C12" s="506"/>
      <c r="D12" s="506" t="s">
        <v>630</v>
      </c>
      <c r="E12" s="506"/>
      <c r="F12" s="605" t="s">
        <v>631</v>
      </c>
      <c r="G12" s="605"/>
      <c r="H12" s="302" t="s">
        <v>632</v>
      </c>
      <c r="I12" s="302" t="s">
        <v>633</v>
      </c>
      <c r="J12" s="302" t="s">
        <v>66</v>
      </c>
      <c r="K12" s="480" t="s">
        <v>634</v>
      </c>
      <c r="L12" s="480"/>
    </row>
    <row r="13" spans="2:12" ht="14.25">
      <c r="B13" s="475" t="s">
        <v>635</v>
      </c>
      <c r="C13" s="475"/>
      <c r="D13" s="507">
        <f>+DATOS!D17</f>
        <v>0</v>
      </c>
      <c r="E13" s="507"/>
      <c r="F13" s="508">
        <f>DATOS!D18</f>
        <v>0</v>
      </c>
      <c r="G13" s="508"/>
      <c r="H13" s="303"/>
      <c r="I13" s="303">
        <f>+DATOS!D26</f>
        <v>0</v>
      </c>
      <c r="J13" s="295">
        <f>+DATOS!D16</f>
        <v>0</v>
      </c>
      <c r="K13" s="509">
        <f>+DATOS!D27</f>
        <v>0</v>
      </c>
      <c r="L13" s="509"/>
    </row>
    <row r="14" spans="2:12" ht="14.25">
      <c r="B14" s="304" t="s">
        <v>276</v>
      </c>
      <c r="C14" s="475" t="str">
        <f>+DATOS!E24</f>
        <v>COLOQUE ACÁ SU NACIONALIDAD</v>
      </c>
      <c r="D14" s="475"/>
      <c r="E14" s="304" t="s">
        <v>636</v>
      </c>
      <c r="F14" s="303"/>
      <c r="G14" s="562" t="s">
        <v>637</v>
      </c>
      <c r="H14" s="562"/>
      <c r="I14" s="357">
        <f>+DATOS!D24</f>
        <v>0</v>
      </c>
      <c r="J14" s="604" t="s">
        <v>638</v>
      </c>
      <c r="K14" s="604"/>
      <c r="L14" s="303">
        <f>+DATOS!D23</f>
        <v>0</v>
      </c>
    </row>
    <row r="15" spans="2:12" ht="14.25">
      <c r="B15" s="480" t="s">
        <v>639</v>
      </c>
      <c r="C15" s="480"/>
      <c r="D15" s="357">
        <f>+DATOS!D22</f>
        <v>0</v>
      </c>
      <c r="E15" s="302" t="s">
        <v>640</v>
      </c>
      <c r="F15" s="505">
        <f>+DATOS!D25</f>
        <v>0</v>
      </c>
      <c r="G15" s="505"/>
      <c r="H15" s="302" t="s">
        <v>641</v>
      </c>
      <c r="I15" s="303">
        <f>+DATOS!D29</f>
        <v>0</v>
      </c>
      <c r="J15" s="302" t="s">
        <v>642</v>
      </c>
      <c r="K15" s="475">
        <f>+DATOS!D34</f>
        <v>0</v>
      </c>
      <c r="L15" s="475"/>
    </row>
    <row r="16" spans="2:12" ht="14.25">
      <c r="B16" s="562" t="s">
        <v>643</v>
      </c>
      <c r="C16" s="562"/>
      <c r="D16" s="562" t="s">
        <v>644</v>
      </c>
      <c r="E16" s="562"/>
      <c r="F16" s="562" t="s">
        <v>645</v>
      </c>
      <c r="G16" s="562"/>
      <c r="H16" s="562" t="s">
        <v>646</v>
      </c>
      <c r="I16" s="562"/>
      <c r="J16" s="562"/>
      <c r="K16" s="562"/>
      <c r="L16" s="562"/>
    </row>
    <row r="17" spans="1:12" ht="14.25">
      <c r="B17" s="475">
        <f>+DATOS!D38</f>
        <v>0</v>
      </c>
      <c r="C17" s="475"/>
      <c r="D17" s="475"/>
      <c r="E17" s="475"/>
      <c r="F17" s="475">
        <f>+DATOS!D36</f>
        <v>0</v>
      </c>
      <c r="G17" s="475"/>
      <c r="H17" s="475">
        <f>+DATOS!D30</f>
        <v>0</v>
      </c>
      <c r="I17" s="475"/>
      <c r="J17" s="475"/>
      <c r="K17" s="475"/>
      <c r="L17" s="475"/>
    </row>
    <row r="18" spans="1:12" ht="15" customHeight="1">
      <c r="B18" s="305" t="s">
        <v>211</v>
      </c>
      <c r="C18" s="482">
        <f>+DATOS!D21</f>
        <v>0</v>
      </c>
      <c r="D18" s="482"/>
      <c r="E18" s="305" t="s">
        <v>191</v>
      </c>
      <c r="F18" s="306">
        <f>DATOS!D33</f>
        <v>0</v>
      </c>
      <c r="G18" s="305" t="s">
        <v>192</v>
      </c>
      <c r="H18" s="306">
        <f>DATOS!D32</f>
        <v>0</v>
      </c>
      <c r="I18" s="305" t="s">
        <v>647</v>
      </c>
      <c r="J18" s="306"/>
      <c r="K18" s="305" t="s">
        <v>190</v>
      </c>
      <c r="L18" s="307">
        <v>8</v>
      </c>
    </row>
    <row r="19" spans="1:12" ht="12.75" customHeight="1">
      <c r="B19" s="483" t="s">
        <v>648</v>
      </c>
      <c r="C19" s="484"/>
      <c r="D19" s="484"/>
      <c r="E19" s="484"/>
      <c r="F19" s="484"/>
      <c r="G19" s="484"/>
      <c r="H19" s="484"/>
      <c r="I19" s="484"/>
      <c r="J19" s="484"/>
      <c r="K19" s="484"/>
      <c r="L19" s="485"/>
    </row>
    <row r="20" spans="1:12" s="309" customFormat="1" ht="15" customHeight="1">
      <c r="A20" s="287"/>
      <c r="B20" s="359" t="s">
        <v>649</v>
      </c>
      <c r="C20" s="599" t="str">
        <f>+DATOS!D57</f>
        <v>NO</v>
      </c>
      <c r="D20" s="600"/>
      <c r="E20" s="358" t="s">
        <v>650</v>
      </c>
      <c r="F20" s="526"/>
      <c r="G20" s="527"/>
      <c r="H20" s="528"/>
      <c r="I20" s="601" t="s">
        <v>651</v>
      </c>
      <c r="J20" s="601"/>
      <c r="K20" s="492"/>
      <c r="L20" s="493"/>
    </row>
    <row r="21" spans="1:12" s="309" customFormat="1" ht="14.25" customHeight="1">
      <c r="A21" s="287"/>
      <c r="B21" s="360" t="s">
        <v>652</v>
      </c>
      <c r="C21" s="468"/>
      <c r="D21" s="468"/>
      <c r="E21" s="576" t="s">
        <v>653</v>
      </c>
      <c r="F21" s="576"/>
      <c r="G21" s="481" t="s">
        <v>654</v>
      </c>
      <c r="H21" s="481"/>
      <c r="I21" s="310" t="s">
        <v>655</v>
      </c>
      <c r="J21" s="310" t="s">
        <v>656</v>
      </c>
      <c r="K21" s="310" t="s">
        <v>657</v>
      </c>
      <c r="L21" s="310" t="s">
        <v>658</v>
      </c>
    </row>
    <row r="22" spans="1:12" s="309" customFormat="1" ht="15.75" customHeight="1">
      <c r="A22" s="287"/>
      <c r="B22" s="481" t="s">
        <v>659</v>
      </c>
      <c r="C22" s="481"/>
      <c r="D22" s="481" t="s">
        <v>660</v>
      </c>
      <c r="E22" s="481"/>
      <c r="F22" s="481" t="s">
        <v>661</v>
      </c>
      <c r="G22" s="481" t="s">
        <v>662</v>
      </c>
      <c r="H22" s="481" t="s">
        <v>663</v>
      </c>
      <c r="I22" s="481"/>
      <c r="J22" s="481"/>
      <c r="K22" s="481"/>
      <c r="L22" s="481"/>
    </row>
    <row r="23" spans="1:12" s="309" customFormat="1" ht="25.5" customHeight="1">
      <c r="A23" s="287"/>
      <c r="B23" s="479" t="s">
        <v>664</v>
      </c>
      <c r="C23" s="479"/>
      <c r="D23" s="479"/>
      <c r="E23" s="479"/>
      <c r="F23" s="479"/>
      <c r="G23" s="479"/>
      <c r="H23" s="598" t="s">
        <v>665</v>
      </c>
      <c r="I23" s="598"/>
      <c r="J23" s="295" t="str">
        <f>+DATOS!D57</f>
        <v>NO</v>
      </c>
      <c r="K23" s="360" t="s">
        <v>667</v>
      </c>
      <c r="L23" s="311"/>
    </row>
    <row r="24" spans="1:12" s="309" customFormat="1" ht="14.25">
      <c r="A24" s="287"/>
      <c r="B24" s="360" t="s">
        <v>66</v>
      </c>
      <c r="C24" s="311" t="s">
        <v>668</v>
      </c>
      <c r="D24" s="361" t="s">
        <v>669</v>
      </c>
      <c r="E24" s="311" t="s">
        <v>670</v>
      </c>
      <c r="F24" s="360" t="s">
        <v>271</v>
      </c>
      <c r="G24" s="313"/>
      <c r="H24" s="360" t="s">
        <v>272</v>
      </c>
      <c r="I24" s="313"/>
      <c r="J24" s="360" t="s">
        <v>273</v>
      </c>
      <c r="K24" s="476"/>
      <c r="L24" s="476"/>
    </row>
    <row r="25" spans="1:12" s="309" customFormat="1" ht="15.75" customHeight="1">
      <c r="A25" s="287"/>
      <c r="B25" s="361" t="s">
        <v>268</v>
      </c>
      <c r="C25" s="477"/>
      <c r="D25" s="477"/>
      <c r="E25" s="593" t="s">
        <v>269</v>
      </c>
      <c r="F25" s="593"/>
      <c r="G25" s="477"/>
      <c r="H25" s="477"/>
      <c r="I25" s="477"/>
      <c r="J25" s="360" t="s">
        <v>270</v>
      </c>
      <c r="K25" s="475"/>
      <c r="L25" s="475"/>
    </row>
    <row r="26" spans="1:12" s="309" customFormat="1" ht="14.25">
      <c r="A26" s="287"/>
      <c r="B26" s="593" t="s">
        <v>671</v>
      </c>
      <c r="C26" s="593"/>
      <c r="D26" s="314"/>
      <c r="E26" s="361" t="s">
        <v>651</v>
      </c>
      <c r="F26" s="468"/>
      <c r="G26" s="468"/>
      <c r="H26" s="468"/>
      <c r="I26" s="593" t="s">
        <v>672</v>
      </c>
      <c r="J26" s="593"/>
      <c r="K26" s="475"/>
      <c r="L26" s="478"/>
    </row>
    <row r="27" spans="1:12" s="309" customFormat="1" ht="16.5" customHeight="1">
      <c r="A27" s="287"/>
      <c r="B27" s="597" t="s">
        <v>673</v>
      </c>
      <c r="C27" s="597"/>
      <c r="D27" s="597"/>
      <c r="E27" s="295" t="str">
        <f>+DATOS!D58</f>
        <v>NO</v>
      </c>
      <c r="F27" s="360" t="s">
        <v>675</v>
      </c>
      <c r="G27" s="476"/>
      <c r="H27" s="468"/>
      <c r="I27" s="468"/>
      <c r="J27" s="468"/>
      <c r="K27" s="360" t="s">
        <v>66</v>
      </c>
      <c r="L27" s="315" t="s">
        <v>676</v>
      </c>
    </row>
    <row r="28" spans="1:12" s="309" customFormat="1" ht="16.5" customHeight="1">
      <c r="A28" s="287"/>
      <c r="B28" s="361" t="s">
        <v>669</v>
      </c>
      <c r="C28" s="513" t="s">
        <v>677</v>
      </c>
      <c r="D28" s="514"/>
      <c r="E28" s="360" t="s">
        <v>271</v>
      </c>
      <c r="F28" s="515"/>
      <c r="G28" s="516"/>
      <c r="H28" s="360" t="s">
        <v>272</v>
      </c>
      <c r="I28" s="316"/>
      <c r="J28" s="360" t="s">
        <v>273</v>
      </c>
      <c r="K28" s="517"/>
      <c r="L28" s="518"/>
    </row>
    <row r="29" spans="1:12" s="309" customFormat="1" ht="16.5" customHeight="1">
      <c r="A29" s="287"/>
      <c r="B29" s="360" t="s">
        <v>268</v>
      </c>
      <c r="C29" s="475"/>
      <c r="D29" s="475"/>
      <c r="E29" s="475"/>
      <c r="F29" s="360" t="s">
        <v>269</v>
      </c>
      <c r="G29" s="475"/>
      <c r="H29" s="475"/>
      <c r="I29" s="360" t="s">
        <v>270</v>
      </c>
      <c r="J29" s="475"/>
      <c r="K29" s="475"/>
      <c r="L29" s="475"/>
    </row>
    <row r="30" spans="1:12" s="309" customFormat="1" ht="15.75" customHeight="1">
      <c r="A30" s="287"/>
      <c r="B30" s="360" t="s">
        <v>671</v>
      </c>
      <c r="C30" s="541"/>
      <c r="D30" s="542"/>
      <c r="E30" s="361" t="s">
        <v>651</v>
      </c>
      <c r="F30" s="592"/>
      <c r="G30" s="592"/>
      <c r="H30" s="592"/>
      <c r="I30" s="593" t="s">
        <v>672</v>
      </c>
      <c r="J30" s="593"/>
      <c r="K30" s="475"/>
      <c r="L30" s="478"/>
    </row>
    <row r="31" spans="1:12" s="309" customFormat="1" ht="15" customHeight="1">
      <c r="A31" s="287"/>
      <c r="B31" s="593" t="s">
        <v>678</v>
      </c>
      <c r="C31" s="593"/>
      <c r="D31" s="594" t="s">
        <v>679</v>
      </c>
      <c r="E31" s="594"/>
      <c r="F31" s="595" t="str">
        <f>+DATOS!D59</f>
        <v>NO</v>
      </c>
      <c r="G31" s="596"/>
      <c r="H31" s="317" t="s">
        <v>680</v>
      </c>
      <c r="I31" s="471"/>
      <c r="J31" s="472"/>
      <c r="K31" s="472"/>
      <c r="L31" s="473"/>
    </row>
    <row r="32" spans="1:12" s="309" customFormat="1" ht="14.25">
      <c r="A32" s="287"/>
      <c r="B32" s="510" t="s">
        <v>681</v>
      </c>
      <c r="C32" s="511"/>
      <c r="D32" s="511"/>
      <c r="E32" s="511"/>
      <c r="F32" s="511"/>
      <c r="G32" s="511"/>
      <c r="H32" s="511"/>
      <c r="I32" s="511"/>
      <c r="J32" s="511"/>
      <c r="K32" s="511"/>
      <c r="L32" s="512"/>
    </row>
    <row r="33" spans="1:21" customFormat="1">
      <c r="B33" s="365" t="s">
        <v>682</v>
      </c>
      <c r="C33" s="589">
        <f>+DATOS!D39</f>
        <v>0</v>
      </c>
      <c r="D33" s="590"/>
      <c r="E33" s="590"/>
      <c r="F33" s="590"/>
      <c r="G33" s="590"/>
      <c r="H33" s="590"/>
      <c r="I33" s="590"/>
      <c r="J33" s="590"/>
      <c r="K33" s="590"/>
      <c r="L33" s="591"/>
    </row>
    <row r="34" spans="1:21" customFormat="1">
      <c r="A34" s="318"/>
      <c r="B34" s="570" t="s">
        <v>396</v>
      </c>
      <c r="C34" s="571"/>
      <c r="D34" s="364" t="s">
        <v>683</v>
      </c>
      <c r="E34" s="475"/>
      <c r="F34" s="481"/>
      <c r="G34" s="481"/>
      <c r="H34" s="481"/>
      <c r="I34" s="586" t="s">
        <v>684</v>
      </c>
      <c r="J34" s="587"/>
      <c r="K34" s="509"/>
      <c r="L34" s="588"/>
      <c r="M34" s="318"/>
      <c r="N34" s="318"/>
      <c r="O34" s="318"/>
      <c r="P34" s="318"/>
      <c r="Q34" s="318"/>
      <c r="R34" s="318"/>
      <c r="S34" s="318"/>
      <c r="T34" s="318"/>
      <c r="U34" s="318"/>
    </row>
    <row r="35" spans="1:21" customFormat="1" ht="15.75" customHeight="1">
      <c r="A35" s="318"/>
      <c r="B35" s="575" t="s">
        <v>685</v>
      </c>
      <c r="C35" s="575"/>
      <c r="D35" s="568"/>
      <c r="E35" s="475"/>
      <c r="F35" s="572"/>
      <c r="G35" s="572"/>
      <c r="H35" s="572"/>
      <c r="I35" s="572"/>
      <c r="J35" s="572"/>
      <c r="K35" s="572"/>
      <c r="L35" s="572"/>
      <c r="M35" s="318"/>
      <c r="N35" s="318"/>
      <c r="O35" s="318"/>
      <c r="P35" s="318"/>
      <c r="Q35" s="318"/>
      <c r="R35" s="318"/>
      <c r="S35" s="318"/>
      <c r="T35" s="318"/>
      <c r="U35" s="318"/>
    </row>
    <row r="36" spans="1:21" customFormat="1" ht="15.75" customHeight="1">
      <c r="A36" s="318"/>
      <c r="B36" s="568" t="s">
        <v>686</v>
      </c>
      <c r="C36" s="573"/>
      <c r="D36" s="573"/>
      <c r="E36" s="360" t="s">
        <v>284</v>
      </c>
      <c r="F36" s="475"/>
      <c r="G36" s="475"/>
      <c r="H36" s="360" t="s">
        <v>687</v>
      </c>
      <c r="I36" s="303"/>
      <c r="J36" s="360" t="s">
        <v>76</v>
      </c>
      <c r="K36" s="475"/>
      <c r="L36" s="475"/>
      <c r="M36" s="318"/>
      <c r="N36" s="318"/>
      <c r="O36" s="318"/>
      <c r="P36" s="318"/>
      <c r="Q36" s="318"/>
      <c r="R36" s="318"/>
      <c r="S36" s="318"/>
      <c r="T36" s="318"/>
      <c r="U36" s="318"/>
    </row>
    <row r="37" spans="1:21" customFormat="1" ht="15.75" customHeight="1">
      <c r="A37" s="318"/>
      <c r="B37" s="568" t="s">
        <v>688</v>
      </c>
      <c r="C37" s="573"/>
      <c r="D37" s="573"/>
      <c r="E37" s="475"/>
      <c r="F37" s="572"/>
      <c r="G37" s="572"/>
      <c r="H37" s="572"/>
      <c r="I37" s="572"/>
      <c r="J37" s="572"/>
      <c r="K37" s="572"/>
      <c r="L37" s="572"/>
      <c r="M37" s="318"/>
      <c r="N37" s="318"/>
      <c r="O37" s="318"/>
      <c r="P37" s="318"/>
      <c r="Q37" s="318"/>
      <c r="R37" s="318"/>
      <c r="S37" s="318"/>
      <c r="T37" s="318"/>
      <c r="U37" s="318"/>
    </row>
    <row r="38" spans="1:21" customFormat="1" ht="15.75" customHeight="1">
      <c r="A38" s="318"/>
      <c r="B38" s="362" t="s">
        <v>211</v>
      </c>
      <c r="C38" s="475"/>
      <c r="D38" s="572"/>
      <c r="E38" s="568" t="s">
        <v>191</v>
      </c>
      <c r="F38" s="573"/>
      <c r="G38" s="475"/>
      <c r="H38" s="572"/>
      <c r="I38" s="362" t="s">
        <v>192</v>
      </c>
      <c r="J38" s="303"/>
      <c r="K38" s="362" t="s">
        <v>190</v>
      </c>
      <c r="L38" s="307"/>
      <c r="M38" s="318"/>
      <c r="N38" s="318"/>
      <c r="O38" s="318"/>
      <c r="P38" s="318"/>
      <c r="Q38" s="318"/>
      <c r="R38" s="318"/>
      <c r="S38" s="318"/>
      <c r="T38" s="318"/>
      <c r="U38" s="318"/>
    </row>
    <row r="39" spans="1:21" customFormat="1" ht="15.75" customHeight="1">
      <c r="A39" s="318"/>
      <c r="B39" s="569" t="s">
        <v>63</v>
      </c>
      <c r="C39" s="580"/>
      <c r="D39" s="306"/>
      <c r="E39" s="568" t="s">
        <v>689</v>
      </c>
      <c r="F39" s="568"/>
      <c r="G39" s="581"/>
      <c r="H39" s="581"/>
      <c r="I39" s="581"/>
      <c r="J39" s="581"/>
      <c r="K39" s="581"/>
      <c r="L39" s="581"/>
      <c r="M39" s="318"/>
      <c r="N39" s="318"/>
      <c r="O39" s="318"/>
      <c r="P39" s="318"/>
      <c r="Q39" s="318"/>
    </row>
    <row r="40" spans="1:21" customFormat="1" ht="15.75" customHeight="1">
      <c r="A40" s="318"/>
      <c r="B40" s="570" t="s">
        <v>395</v>
      </c>
      <c r="C40" s="582"/>
      <c r="D40" s="571"/>
      <c r="E40" s="363" t="s">
        <v>690</v>
      </c>
      <c r="F40" s="475">
        <f>+DATOS!D51</f>
        <v>0</v>
      </c>
      <c r="G40" s="481"/>
      <c r="H40" s="568" t="s">
        <v>691</v>
      </c>
      <c r="I40" s="573"/>
      <c r="J40" s="475">
        <f>+DATOS!D40</f>
        <v>0</v>
      </c>
      <c r="K40" s="481"/>
      <c r="L40" s="481"/>
      <c r="M40" s="318"/>
      <c r="N40" s="318"/>
      <c r="O40" s="318"/>
      <c r="P40" s="318"/>
      <c r="Q40" s="318"/>
      <c r="R40" s="318"/>
      <c r="S40" s="318"/>
      <c r="T40" s="318"/>
      <c r="U40" s="318"/>
    </row>
    <row r="41" spans="1:21" customFormat="1" ht="15.75" customHeight="1">
      <c r="A41" s="318"/>
      <c r="B41" s="583" t="s">
        <v>692</v>
      </c>
      <c r="C41" s="584"/>
      <c r="D41" s="584"/>
      <c r="E41" s="475">
        <f>+DATOS!D51</f>
        <v>0</v>
      </c>
      <c r="F41" s="481"/>
      <c r="G41" s="481"/>
      <c r="H41" s="585" t="s">
        <v>651</v>
      </c>
      <c r="I41" s="573"/>
      <c r="J41" s="475">
        <f>+DATOS!D41</f>
        <v>0</v>
      </c>
      <c r="K41" s="481"/>
      <c r="L41" s="481"/>
      <c r="M41" s="318"/>
      <c r="N41" s="318"/>
      <c r="O41" s="318"/>
      <c r="P41" s="318"/>
      <c r="Q41" s="318"/>
      <c r="R41" s="318"/>
      <c r="S41" s="318"/>
      <c r="T41" s="318"/>
      <c r="U41" s="318"/>
    </row>
    <row r="42" spans="1:21" customFormat="1" ht="18.75" customHeight="1">
      <c r="A42" s="318"/>
      <c r="B42" s="576" t="s">
        <v>394</v>
      </c>
      <c r="C42" s="577"/>
      <c r="D42" s="577"/>
      <c r="E42" s="577"/>
      <c r="F42" s="475">
        <f>+DATOS!D49</f>
        <v>0</v>
      </c>
      <c r="G42" s="481"/>
      <c r="H42" s="481"/>
      <c r="I42" s="481"/>
      <c r="J42" s="481"/>
      <c r="K42" s="481"/>
      <c r="L42" s="481"/>
      <c r="M42" s="318"/>
      <c r="N42" s="318"/>
      <c r="O42" s="318"/>
      <c r="P42" s="318"/>
      <c r="Q42" s="318"/>
      <c r="R42" s="318"/>
      <c r="S42" s="318"/>
      <c r="T42" s="318"/>
      <c r="U42" s="318"/>
    </row>
    <row r="43" spans="1:21" customFormat="1" ht="15.75" customHeight="1">
      <c r="A43" s="318"/>
      <c r="B43" s="362" t="s">
        <v>211</v>
      </c>
      <c r="C43" s="578" t="s">
        <v>35</v>
      </c>
      <c r="D43" s="579"/>
      <c r="E43" s="568" t="s">
        <v>191</v>
      </c>
      <c r="F43" s="573"/>
      <c r="G43" s="578">
        <f>DATOS!D49</f>
        <v>0</v>
      </c>
      <c r="H43" s="579"/>
      <c r="I43" s="362" t="s">
        <v>192</v>
      </c>
      <c r="J43" s="412" t="s">
        <v>35</v>
      </c>
      <c r="K43" s="362" t="s">
        <v>190</v>
      </c>
      <c r="L43" s="413">
        <v>9</v>
      </c>
      <c r="M43" s="318"/>
      <c r="N43" s="318"/>
      <c r="O43" s="318"/>
      <c r="P43" s="318"/>
      <c r="Q43" s="318"/>
      <c r="R43" s="318"/>
      <c r="S43" s="318"/>
      <c r="T43" s="318"/>
      <c r="U43" s="318"/>
    </row>
    <row r="44" spans="1:21" customFormat="1" ht="15.75" customHeight="1">
      <c r="A44" s="318"/>
      <c r="B44" s="569" t="s">
        <v>63</v>
      </c>
      <c r="C44" s="580"/>
      <c r="D44" s="412"/>
      <c r="E44" s="568" t="s">
        <v>689</v>
      </c>
      <c r="F44" s="568"/>
      <c r="G44" s="581">
        <f>+DATOS!D217/12</f>
        <v>0</v>
      </c>
      <c r="H44" s="581"/>
      <c r="I44" s="581"/>
      <c r="J44" s="581"/>
      <c r="K44" s="581"/>
      <c r="L44" s="581"/>
      <c r="M44" s="318"/>
      <c r="N44" s="318"/>
      <c r="O44" s="318"/>
      <c r="P44" s="318"/>
      <c r="Q44" s="318"/>
    </row>
    <row r="45" spans="1:21" customFormat="1" ht="15.75" customHeight="1">
      <c r="A45" s="318"/>
      <c r="B45" s="570" t="s">
        <v>693</v>
      </c>
      <c r="C45" s="571"/>
      <c r="D45" s="364" t="s">
        <v>694</v>
      </c>
      <c r="E45" s="475"/>
      <c r="F45" s="572"/>
      <c r="G45" s="572"/>
      <c r="H45" s="568" t="s">
        <v>695</v>
      </c>
      <c r="I45" s="573"/>
      <c r="J45" s="574"/>
      <c r="K45" s="572"/>
      <c r="L45" s="572"/>
      <c r="M45" s="318"/>
      <c r="N45" s="318"/>
      <c r="O45" s="318"/>
      <c r="P45" s="318"/>
      <c r="Q45" s="318"/>
      <c r="R45" s="318"/>
      <c r="S45" s="318"/>
      <c r="T45" s="318"/>
      <c r="U45" s="318"/>
    </row>
    <row r="46" spans="1:21" customFormat="1" ht="15.75" customHeight="1">
      <c r="A46" s="318"/>
      <c r="B46" s="575" t="s">
        <v>696</v>
      </c>
      <c r="C46" s="575"/>
      <c r="D46" s="568"/>
      <c r="E46" s="475"/>
      <c r="F46" s="475"/>
      <c r="G46" s="475"/>
      <c r="H46" s="362" t="s">
        <v>697</v>
      </c>
      <c r="I46" s="314"/>
      <c r="J46" s="568" t="s">
        <v>689</v>
      </c>
      <c r="K46" s="568"/>
      <c r="L46" s="319"/>
      <c r="M46" s="318"/>
      <c r="N46" s="318"/>
      <c r="O46" s="318"/>
      <c r="P46" s="318"/>
      <c r="Q46" s="318"/>
      <c r="R46" s="318"/>
      <c r="S46" s="318"/>
      <c r="T46" s="318"/>
      <c r="U46" s="318"/>
    </row>
    <row r="47" spans="1:21" customFormat="1" ht="15.75" customHeight="1">
      <c r="A47" s="318"/>
      <c r="B47" s="568" t="s">
        <v>698</v>
      </c>
      <c r="C47" s="568"/>
      <c r="D47" s="568"/>
      <c r="E47" s="475"/>
      <c r="F47" s="475"/>
      <c r="G47" s="475"/>
      <c r="H47" s="362" t="s">
        <v>697</v>
      </c>
      <c r="I47" s="314"/>
      <c r="J47" s="568" t="s">
        <v>689</v>
      </c>
      <c r="K47" s="568"/>
      <c r="L47" s="319"/>
      <c r="M47" s="318"/>
      <c r="N47" s="318"/>
      <c r="O47" s="318"/>
      <c r="P47" s="318"/>
      <c r="Q47" s="318"/>
      <c r="R47" s="318"/>
      <c r="S47" s="318"/>
      <c r="T47" s="318"/>
      <c r="U47" s="318"/>
    </row>
    <row r="48" spans="1:21" customFormat="1" ht="15.75" customHeight="1">
      <c r="A48" s="318"/>
      <c r="B48" s="568" t="s">
        <v>699</v>
      </c>
      <c r="C48" s="568"/>
      <c r="D48" s="568"/>
      <c r="E48" s="475"/>
      <c r="F48" s="475"/>
      <c r="G48" s="475"/>
      <c r="H48" s="362" t="s">
        <v>697</v>
      </c>
      <c r="I48" s="314"/>
      <c r="J48" s="568" t="s">
        <v>689</v>
      </c>
      <c r="K48" s="568"/>
      <c r="L48" s="319"/>
      <c r="M48" s="318"/>
      <c r="N48" s="318"/>
      <c r="O48" s="318"/>
      <c r="P48" s="318"/>
      <c r="Q48" s="318"/>
      <c r="R48" s="318"/>
      <c r="S48" s="318"/>
      <c r="T48" s="318"/>
      <c r="U48" s="318"/>
    </row>
    <row r="49" spans="1:21" customFormat="1" ht="15.75" customHeight="1">
      <c r="A49" s="318"/>
      <c r="B49" s="568" t="s">
        <v>700</v>
      </c>
      <c r="C49" s="568"/>
      <c r="D49" s="568"/>
      <c r="E49" s="475"/>
      <c r="F49" s="475"/>
      <c r="G49" s="475"/>
      <c r="H49" s="362" t="s">
        <v>697</v>
      </c>
      <c r="I49" s="314"/>
      <c r="J49" s="568" t="s">
        <v>689</v>
      </c>
      <c r="K49" s="568"/>
      <c r="L49" s="319"/>
      <c r="M49" s="318"/>
      <c r="N49" s="318"/>
      <c r="O49" s="318"/>
      <c r="P49" s="318"/>
      <c r="Q49" s="318"/>
      <c r="R49" s="318"/>
      <c r="S49" s="318"/>
      <c r="T49" s="318"/>
      <c r="U49" s="318"/>
    </row>
    <row r="50" spans="1:21" customFormat="1" ht="15.75" customHeight="1">
      <c r="A50" s="318"/>
      <c r="B50" s="569" t="s">
        <v>701</v>
      </c>
      <c r="C50" s="569"/>
      <c r="D50" s="569"/>
      <c r="E50" s="482"/>
      <c r="F50" s="482"/>
      <c r="G50" s="482"/>
      <c r="H50" s="366" t="s">
        <v>697</v>
      </c>
      <c r="I50" s="320"/>
      <c r="J50" s="569" t="s">
        <v>689</v>
      </c>
      <c r="K50" s="569"/>
      <c r="L50" s="319"/>
      <c r="M50" s="318"/>
      <c r="N50" s="318"/>
      <c r="O50" s="318"/>
      <c r="P50" s="318"/>
      <c r="Q50" s="318"/>
      <c r="R50" s="318"/>
      <c r="S50" s="318"/>
      <c r="T50" s="318"/>
      <c r="U50" s="318"/>
    </row>
    <row r="51" spans="1:21" customFormat="1">
      <c r="A51" s="318"/>
      <c r="B51" s="483" t="s">
        <v>702</v>
      </c>
      <c r="C51" s="484"/>
      <c r="D51" s="484"/>
      <c r="E51" s="484"/>
      <c r="F51" s="484"/>
      <c r="G51" s="484"/>
      <c r="H51" s="484"/>
      <c r="I51" s="484"/>
      <c r="J51" s="484"/>
      <c r="K51" s="484"/>
      <c r="L51" s="485"/>
      <c r="M51" s="318"/>
      <c r="N51" s="318"/>
      <c r="O51" s="318"/>
      <c r="P51" s="318"/>
      <c r="Q51" s="318"/>
      <c r="R51" s="318"/>
      <c r="S51" s="318"/>
      <c r="T51" s="318"/>
      <c r="U51" s="318"/>
    </row>
    <row r="52" spans="1:21" customFormat="1" ht="15.75" customHeight="1">
      <c r="A52" s="318"/>
      <c r="B52" s="567" t="s">
        <v>703</v>
      </c>
      <c r="C52" s="567"/>
      <c r="D52" s="567"/>
      <c r="E52" s="567"/>
      <c r="F52" s="567"/>
      <c r="G52" s="567"/>
      <c r="H52" s="567" t="s">
        <v>704</v>
      </c>
      <c r="I52" s="567"/>
      <c r="J52" s="567"/>
      <c r="K52" s="567"/>
      <c r="L52" s="567"/>
      <c r="M52" s="318"/>
      <c r="N52" s="318"/>
      <c r="O52" s="318"/>
      <c r="P52" s="318"/>
      <c r="Q52" s="318"/>
      <c r="R52" s="318"/>
      <c r="S52" s="318"/>
      <c r="T52" s="318"/>
      <c r="U52" s="318"/>
    </row>
    <row r="53" spans="1:21" customFormat="1" ht="15.75" customHeight="1">
      <c r="B53" s="566" t="s">
        <v>63</v>
      </c>
      <c r="C53" s="566"/>
      <c r="D53" s="506" t="s">
        <v>705</v>
      </c>
      <c r="E53" s="506"/>
      <c r="F53" s="506"/>
      <c r="G53" s="506"/>
      <c r="H53" s="566" t="s">
        <v>63</v>
      </c>
      <c r="I53" s="566"/>
      <c r="J53" s="506" t="s">
        <v>706</v>
      </c>
      <c r="K53" s="506"/>
      <c r="L53" s="506"/>
    </row>
    <row r="54" spans="1:21" customFormat="1" ht="15.75" customHeight="1">
      <c r="B54" s="566" t="s">
        <v>707</v>
      </c>
      <c r="C54" s="566"/>
      <c r="D54" s="561">
        <f>+DATOS!D43</f>
        <v>0</v>
      </c>
      <c r="E54" s="561"/>
      <c r="F54" s="561"/>
      <c r="G54" s="561"/>
      <c r="H54" s="566" t="s">
        <v>707</v>
      </c>
      <c r="I54" s="566"/>
      <c r="J54" s="561">
        <f>+DATOS!D46</f>
        <v>0</v>
      </c>
      <c r="K54" s="561"/>
      <c r="L54" s="561"/>
    </row>
    <row r="55" spans="1:21" customFormat="1" ht="15.75" customHeight="1">
      <c r="B55" s="566" t="s">
        <v>621</v>
      </c>
      <c r="C55" s="566"/>
      <c r="D55" s="561">
        <f>+DATOS!D44</f>
        <v>0</v>
      </c>
      <c r="E55" s="561"/>
      <c r="F55" s="561"/>
      <c r="G55" s="561"/>
      <c r="H55" s="566" t="s">
        <v>621</v>
      </c>
      <c r="I55" s="566"/>
      <c r="J55" s="561">
        <f>+DATOS!D47</f>
        <v>0</v>
      </c>
      <c r="K55" s="561"/>
      <c r="L55" s="561"/>
    </row>
    <row r="56" spans="1:21" customFormat="1" ht="15.75" customHeight="1">
      <c r="A56" s="318"/>
      <c r="B56" s="565" t="s">
        <v>708</v>
      </c>
      <c r="C56" s="565"/>
      <c r="D56" s="561">
        <f>+DATOS!D45</f>
        <v>0</v>
      </c>
      <c r="E56" s="561"/>
      <c r="F56" s="561"/>
      <c r="G56" s="561"/>
      <c r="H56" s="565" t="s">
        <v>708</v>
      </c>
      <c r="I56" s="565"/>
      <c r="J56" s="561">
        <f>+DATOS!D48</f>
        <v>0</v>
      </c>
      <c r="K56" s="561"/>
      <c r="L56" s="561"/>
      <c r="M56" s="318"/>
      <c r="N56" s="318"/>
      <c r="O56" s="318"/>
      <c r="P56" s="318"/>
      <c r="Q56" s="318"/>
      <c r="R56" s="318"/>
      <c r="S56" s="318"/>
      <c r="T56" s="318"/>
      <c r="U56" s="318"/>
    </row>
    <row r="57" spans="1:21" customFormat="1" ht="15.75" customHeight="1">
      <c r="B57" s="562" t="s">
        <v>709</v>
      </c>
      <c r="C57" s="563"/>
      <c r="D57" s="563"/>
      <c r="E57" s="475" t="s">
        <v>433</v>
      </c>
      <c r="F57" s="564"/>
      <c r="G57" s="564"/>
      <c r="H57" s="564"/>
      <c r="I57" s="564"/>
      <c r="J57" s="564"/>
      <c r="K57" s="564"/>
      <c r="L57" s="564"/>
    </row>
    <row r="58" spans="1:21" customFormat="1" ht="15.75" customHeight="1">
      <c r="B58" s="562" t="s">
        <v>710</v>
      </c>
      <c r="C58" s="563"/>
      <c r="D58" s="563"/>
      <c r="E58" s="475">
        <f>+DATOS!J17</f>
        <v>0</v>
      </c>
      <c r="F58" s="564"/>
      <c r="G58" s="564"/>
      <c r="H58" s="564"/>
      <c r="I58" s="564"/>
      <c r="J58" s="564"/>
      <c r="K58" s="564"/>
      <c r="L58" s="564"/>
    </row>
    <row r="59" spans="1:21" ht="14.25">
      <c r="B59" s="510" t="s">
        <v>711</v>
      </c>
      <c r="C59" s="511"/>
      <c r="D59" s="511"/>
      <c r="E59" s="511"/>
      <c r="F59" s="511"/>
      <c r="G59" s="511"/>
      <c r="H59" s="511"/>
      <c r="I59" s="511"/>
      <c r="J59" s="511"/>
      <c r="K59" s="511"/>
      <c r="L59" s="512"/>
      <c r="M59" s="309"/>
      <c r="N59" s="309"/>
    </row>
    <row r="60" spans="1:21" ht="15" customHeight="1">
      <c r="B60" s="538" t="s">
        <v>712</v>
      </c>
      <c r="C60" s="538"/>
      <c r="D60" s="538"/>
      <c r="E60" s="295" t="s">
        <v>471</v>
      </c>
      <c r="F60" s="538" t="s">
        <v>713</v>
      </c>
      <c r="G60" s="538"/>
      <c r="H60" s="538"/>
      <c r="I60" s="475"/>
      <c r="J60" s="475"/>
      <c r="K60" s="475"/>
      <c r="L60" s="475"/>
      <c r="M60" s="309"/>
      <c r="N60" s="309"/>
    </row>
    <row r="61" spans="1:21" ht="14.25" customHeight="1">
      <c r="B61" s="538" t="s">
        <v>714</v>
      </c>
      <c r="C61" s="538"/>
      <c r="D61" s="538"/>
      <c r="E61" s="295" t="s">
        <v>142</v>
      </c>
      <c r="F61" s="538" t="s">
        <v>715</v>
      </c>
      <c r="G61" s="538"/>
      <c r="H61" s="561">
        <f>+DATOS!D3</f>
        <v>0</v>
      </c>
      <c r="I61" s="561"/>
      <c r="J61" s="321" t="s">
        <v>63</v>
      </c>
      <c r="K61" s="475">
        <f>+DATOS!D7</f>
        <v>0</v>
      </c>
      <c r="L61" s="475"/>
      <c r="M61" s="309"/>
      <c r="N61" s="309"/>
    </row>
    <row r="62" spans="1:21" ht="14.25">
      <c r="B62" s="538" t="s">
        <v>716</v>
      </c>
      <c r="C62" s="538"/>
      <c r="D62" s="538"/>
      <c r="E62" s="475" t="str">
        <f>+SegurodeVida!N13</f>
        <v>0 0 0 0 0</v>
      </c>
      <c r="F62" s="475"/>
      <c r="G62" s="475"/>
      <c r="H62" s="475"/>
      <c r="I62" s="475"/>
      <c r="J62" s="475"/>
      <c r="K62" s="475"/>
      <c r="L62" s="475"/>
    </row>
    <row r="63" spans="1:21" ht="24" customHeight="1">
      <c r="B63" s="322" t="s">
        <v>717</v>
      </c>
      <c r="C63" s="369" t="s">
        <v>718</v>
      </c>
      <c r="D63" s="323"/>
      <c r="E63" s="369" t="s">
        <v>719</v>
      </c>
      <c r="F63" s="323"/>
      <c r="G63" s="369" t="s">
        <v>720</v>
      </c>
      <c r="H63" s="295" t="s">
        <v>721</v>
      </c>
      <c r="I63" s="369" t="s">
        <v>722</v>
      </c>
      <c r="J63" s="303"/>
      <c r="K63" s="369" t="s">
        <v>723</v>
      </c>
      <c r="L63" s="303"/>
    </row>
    <row r="64" spans="1:21" ht="16.5" customHeight="1">
      <c r="B64" s="558" t="s">
        <v>724</v>
      </c>
      <c r="C64" s="558"/>
      <c r="D64" s="559" t="s">
        <v>725</v>
      </c>
      <c r="E64" s="559"/>
      <c r="F64" s="369" t="s">
        <v>726</v>
      </c>
      <c r="G64" s="505"/>
      <c r="H64" s="505"/>
      <c r="I64" s="369" t="s">
        <v>727</v>
      </c>
      <c r="J64" s="324"/>
      <c r="K64" s="369" t="s">
        <v>728</v>
      </c>
      <c r="L64" s="324"/>
    </row>
    <row r="65" spans="1:12" ht="16.5" customHeight="1">
      <c r="B65" s="558" t="s">
        <v>729</v>
      </c>
      <c r="C65" s="558"/>
      <c r="D65" s="560"/>
      <c r="E65" s="560"/>
      <c r="F65" s="369" t="s">
        <v>730</v>
      </c>
      <c r="G65" s="559"/>
      <c r="H65" s="559"/>
      <c r="I65" s="369" t="s">
        <v>731</v>
      </c>
      <c r="J65" s="324"/>
      <c r="K65" s="369" t="s">
        <v>732</v>
      </c>
      <c r="L65" s="324"/>
    </row>
    <row r="66" spans="1:12" ht="15.75" customHeight="1">
      <c r="B66" s="510" t="s">
        <v>733</v>
      </c>
      <c r="C66" s="511"/>
      <c r="D66" s="511"/>
      <c r="E66" s="511"/>
      <c r="F66" s="511"/>
      <c r="G66" s="511"/>
      <c r="H66" s="511"/>
      <c r="I66" s="511"/>
      <c r="J66" s="511"/>
      <c r="K66" s="511"/>
      <c r="L66" s="512"/>
    </row>
    <row r="67" spans="1:12" ht="15.75" customHeight="1">
      <c r="B67" s="554" t="s">
        <v>734</v>
      </c>
      <c r="C67" s="554"/>
      <c r="D67" s="554"/>
      <c r="E67" s="554"/>
      <c r="F67" s="554"/>
      <c r="G67" s="505" t="s">
        <v>735</v>
      </c>
      <c r="H67" s="505"/>
      <c r="I67" s="505"/>
      <c r="J67" s="505"/>
      <c r="K67" s="505"/>
      <c r="L67" s="505"/>
    </row>
    <row r="68" spans="1:12" ht="28.5" customHeight="1">
      <c r="B68" s="555" t="s">
        <v>736</v>
      </c>
      <c r="C68" s="555"/>
      <c r="D68" s="555"/>
      <c r="E68" s="555"/>
      <c r="F68" s="555"/>
      <c r="G68" s="555"/>
      <c r="H68" s="555"/>
      <c r="I68" s="555"/>
      <c r="J68" s="555"/>
      <c r="K68" s="555"/>
      <c r="L68" s="555"/>
    </row>
    <row r="69" spans="1:12" ht="14.25">
      <c r="B69" s="556" t="s">
        <v>737</v>
      </c>
      <c r="C69" s="556"/>
      <c r="D69" s="557"/>
      <c r="E69" s="557"/>
      <c r="F69" s="557"/>
      <c r="G69" s="557"/>
      <c r="H69" s="557"/>
      <c r="I69" s="557"/>
      <c r="J69" s="557"/>
      <c r="K69" s="557"/>
      <c r="L69" s="557"/>
    </row>
    <row r="70" spans="1:12" ht="14.25">
      <c r="B70" s="543" t="s">
        <v>738</v>
      </c>
      <c r="C70" s="544"/>
      <c r="D70" s="544"/>
      <c r="E70" s="544"/>
      <c r="F70" s="544"/>
      <c r="G70" s="544"/>
      <c r="H70" s="544"/>
      <c r="I70" s="544"/>
      <c r="J70" s="544"/>
      <c r="K70" s="544"/>
      <c r="L70" s="545"/>
    </row>
    <row r="71" spans="1:12" ht="18.75" customHeight="1">
      <c r="B71" s="308" t="s">
        <v>271</v>
      </c>
      <c r="C71" s="492"/>
      <c r="D71" s="492"/>
      <c r="E71" s="492"/>
      <c r="F71" s="301" t="s">
        <v>272</v>
      </c>
      <c r="G71" s="492"/>
      <c r="H71" s="492"/>
      <c r="I71" s="492"/>
      <c r="J71" s="308" t="s">
        <v>273</v>
      </c>
      <c r="K71" s="553"/>
      <c r="L71" s="553"/>
    </row>
    <row r="72" spans="1:12" ht="24" customHeight="1">
      <c r="B72" s="312" t="s">
        <v>268</v>
      </c>
      <c r="C72" s="477"/>
      <c r="D72" s="477"/>
      <c r="E72" s="477"/>
      <c r="F72" s="312" t="s">
        <v>269</v>
      </c>
      <c r="G72" s="477"/>
      <c r="H72" s="477"/>
      <c r="I72" s="477"/>
      <c r="J72" s="312" t="s">
        <v>270</v>
      </c>
      <c r="K72" s="494"/>
      <c r="L72" s="494"/>
    </row>
    <row r="73" spans="1:12" ht="14.25" customHeight="1">
      <c r="B73" s="506" t="s">
        <v>50</v>
      </c>
      <c r="C73" s="506"/>
      <c r="D73" s="506" t="s">
        <v>630</v>
      </c>
      <c r="E73" s="506"/>
      <c r="F73" s="551" t="s">
        <v>631</v>
      </c>
      <c r="G73" s="552"/>
      <c r="H73" s="302" t="s">
        <v>632</v>
      </c>
      <c r="I73" s="302" t="s">
        <v>633</v>
      </c>
      <c r="J73" s="302" t="s">
        <v>66</v>
      </c>
      <c r="K73" s="480" t="s">
        <v>634</v>
      </c>
      <c r="L73" s="480"/>
    </row>
    <row r="74" spans="1:12" ht="14.25">
      <c r="B74" s="475" t="s">
        <v>635</v>
      </c>
      <c r="C74" s="475"/>
      <c r="D74" s="507"/>
      <c r="E74" s="507"/>
      <c r="F74" s="508"/>
      <c r="G74" s="508"/>
      <c r="H74" s="303"/>
      <c r="I74" s="303"/>
      <c r="J74" s="295" t="s">
        <v>739</v>
      </c>
      <c r="K74" s="509"/>
      <c r="L74" s="509"/>
    </row>
    <row r="75" spans="1:12" ht="15" customHeight="1">
      <c r="B75" s="302" t="s">
        <v>646</v>
      </c>
      <c r="C75" s="302"/>
      <c r="D75" s="476"/>
      <c r="E75" s="476"/>
      <c r="F75" s="476"/>
      <c r="G75" s="476"/>
      <c r="H75" s="476"/>
      <c r="I75" s="476"/>
      <c r="J75" s="476"/>
      <c r="K75" s="476"/>
      <c r="L75" s="476"/>
    </row>
    <row r="76" spans="1:12" ht="15" customHeight="1">
      <c r="B76" s="305" t="s">
        <v>211</v>
      </c>
      <c r="C76" s="482"/>
      <c r="D76" s="482"/>
      <c r="E76" s="305" t="s">
        <v>191</v>
      </c>
      <c r="F76" s="306"/>
      <c r="G76" s="305" t="s">
        <v>192</v>
      </c>
      <c r="H76" s="306"/>
      <c r="I76" s="305" t="s">
        <v>647</v>
      </c>
      <c r="J76" s="306"/>
      <c r="K76" s="305" t="s">
        <v>190</v>
      </c>
      <c r="L76" s="307"/>
    </row>
    <row r="77" spans="1:12" ht="14.25">
      <c r="B77" s="483" t="s">
        <v>740</v>
      </c>
      <c r="C77" s="484"/>
      <c r="D77" s="484"/>
      <c r="E77" s="484"/>
      <c r="F77" s="484"/>
      <c r="G77" s="484"/>
      <c r="H77" s="484"/>
      <c r="I77" s="484"/>
      <c r="J77" s="484"/>
      <c r="K77" s="484"/>
      <c r="L77" s="485"/>
    </row>
    <row r="78" spans="1:12" s="309" customFormat="1" ht="15" customHeight="1">
      <c r="A78" s="287"/>
      <c r="B78" s="548" t="s">
        <v>741</v>
      </c>
      <c r="C78" s="549"/>
      <c r="D78" s="550"/>
      <c r="E78" s="325" t="s">
        <v>674</v>
      </c>
      <c r="F78" s="301" t="s">
        <v>650</v>
      </c>
      <c r="G78" s="526"/>
      <c r="H78" s="527"/>
      <c r="I78" s="528"/>
      <c r="J78" s="301" t="s">
        <v>651</v>
      </c>
      <c r="K78" s="492"/>
      <c r="L78" s="493"/>
    </row>
    <row r="79" spans="1:12" s="309" customFormat="1" ht="14.25" customHeight="1">
      <c r="A79" s="287"/>
      <c r="B79" s="302" t="s">
        <v>652</v>
      </c>
      <c r="C79" s="468"/>
      <c r="D79" s="468"/>
      <c r="E79" s="480" t="s">
        <v>653</v>
      </c>
      <c r="F79" s="480"/>
      <c r="G79" s="481" t="s">
        <v>654</v>
      </c>
      <c r="H79" s="481"/>
      <c r="I79" s="310" t="s">
        <v>655</v>
      </c>
      <c r="J79" s="310" t="s">
        <v>656</v>
      </c>
      <c r="K79" s="310" t="s">
        <v>657</v>
      </c>
      <c r="L79" s="310" t="s">
        <v>658</v>
      </c>
    </row>
    <row r="80" spans="1:12" s="309" customFormat="1" ht="15.75" customHeight="1">
      <c r="A80" s="287"/>
      <c r="B80" s="481" t="s">
        <v>659</v>
      </c>
      <c r="C80" s="481"/>
      <c r="D80" s="481" t="s">
        <v>660</v>
      </c>
      <c r="E80" s="481"/>
      <c r="F80" s="481" t="s">
        <v>661</v>
      </c>
      <c r="G80" s="481" t="s">
        <v>662</v>
      </c>
      <c r="H80" s="481" t="s">
        <v>663</v>
      </c>
      <c r="I80" s="481"/>
      <c r="J80" s="481"/>
      <c r="K80" s="481"/>
      <c r="L80" s="481"/>
    </row>
    <row r="81" spans="1:12" s="309" customFormat="1" ht="25.5" customHeight="1">
      <c r="A81" s="287"/>
      <c r="B81" s="479" t="s">
        <v>664</v>
      </c>
      <c r="C81" s="479"/>
      <c r="D81" s="479"/>
      <c r="E81" s="479"/>
      <c r="F81" s="479"/>
      <c r="G81" s="479"/>
      <c r="H81" s="474" t="s">
        <v>742</v>
      </c>
      <c r="I81" s="474"/>
      <c r="J81" s="295" t="s">
        <v>743</v>
      </c>
      <c r="K81" s="302" t="s">
        <v>667</v>
      </c>
      <c r="L81" s="311"/>
    </row>
    <row r="82" spans="1:12" s="309" customFormat="1" ht="14.25">
      <c r="A82" s="287"/>
      <c r="B82" s="302" t="s">
        <v>66</v>
      </c>
      <c r="C82" s="311" t="s">
        <v>668</v>
      </c>
      <c r="D82" s="312" t="s">
        <v>669</v>
      </c>
      <c r="E82" s="311" t="s">
        <v>670</v>
      </c>
      <c r="F82" s="302" t="s">
        <v>271</v>
      </c>
      <c r="G82" s="313"/>
      <c r="H82" s="302" t="s">
        <v>272</v>
      </c>
      <c r="I82" s="313"/>
      <c r="J82" s="302" t="s">
        <v>273</v>
      </c>
      <c r="K82" s="476"/>
      <c r="L82" s="476"/>
    </row>
    <row r="83" spans="1:12" s="309" customFormat="1" ht="15.75" customHeight="1">
      <c r="A83" s="287"/>
      <c r="B83" s="312" t="s">
        <v>268</v>
      </c>
      <c r="C83" s="477"/>
      <c r="D83" s="477"/>
      <c r="E83" s="467" t="s">
        <v>269</v>
      </c>
      <c r="F83" s="467"/>
      <c r="G83" s="477"/>
      <c r="H83" s="477"/>
      <c r="I83" s="477"/>
      <c r="J83" s="302" t="s">
        <v>270</v>
      </c>
      <c r="K83" s="475"/>
      <c r="L83" s="475"/>
    </row>
    <row r="84" spans="1:12" s="309" customFormat="1" ht="14.25">
      <c r="A84" s="287"/>
      <c r="B84" s="467" t="s">
        <v>671</v>
      </c>
      <c r="C84" s="467"/>
      <c r="D84" s="314"/>
      <c r="E84" s="312" t="s">
        <v>651</v>
      </c>
      <c r="F84" s="468"/>
      <c r="G84" s="468"/>
      <c r="H84" s="468"/>
      <c r="I84" s="467" t="s">
        <v>672</v>
      </c>
      <c r="J84" s="467"/>
      <c r="K84" s="475"/>
      <c r="L84" s="478"/>
    </row>
    <row r="85" spans="1:12" s="309" customFormat="1" ht="20.25" customHeight="1">
      <c r="A85" s="287"/>
      <c r="B85" s="474" t="s">
        <v>744</v>
      </c>
      <c r="C85" s="474"/>
      <c r="D85" s="474"/>
      <c r="E85" s="295" t="s">
        <v>745</v>
      </c>
      <c r="F85" s="302" t="s">
        <v>675</v>
      </c>
      <c r="G85" s="476"/>
      <c r="H85" s="468"/>
      <c r="I85" s="468"/>
      <c r="J85" s="468"/>
      <c r="K85" s="302" t="s">
        <v>66</v>
      </c>
      <c r="L85" s="315" t="s">
        <v>746</v>
      </c>
    </row>
    <row r="86" spans="1:12" s="309" customFormat="1" ht="16.5" customHeight="1">
      <c r="A86" s="287"/>
      <c r="B86" s="312" t="s">
        <v>669</v>
      </c>
      <c r="C86" s="513" t="s">
        <v>677</v>
      </c>
      <c r="D86" s="514"/>
      <c r="E86" s="302" t="s">
        <v>271</v>
      </c>
      <c r="F86" s="515"/>
      <c r="G86" s="516"/>
      <c r="H86" s="302" t="s">
        <v>272</v>
      </c>
      <c r="I86" s="316"/>
      <c r="J86" s="302" t="s">
        <v>273</v>
      </c>
      <c r="K86" s="517"/>
      <c r="L86" s="518"/>
    </row>
    <row r="87" spans="1:12" s="309" customFormat="1" ht="16.5" customHeight="1">
      <c r="A87" s="287"/>
      <c r="B87" s="302" t="s">
        <v>268</v>
      </c>
      <c r="C87" s="475"/>
      <c r="D87" s="475"/>
      <c r="E87" s="475"/>
      <c r="F87" s="302" t="s">
        <v>269</v>
      </c>
      <c r="G87" s="475"/>
      <c r="H87" s="475"/>
      <c r="I87" s="302" t="s">
        <v>270</v>
      </c>
      <c r="J87" s="475"/>
      <c r="K87" s="475"/>
      <c r="L87" s="475"/>
    </row>
    <row r="88" spans="1:12" s="309" customFormat="1" ht="15.75" customHeight="1">
      <c r="A88" s="287"/>
      <c r="B88" s="302" t="s">
        <v>671</v>
      </c>
      <c r="C88" s="541"/>
      <c r="D88" s="542"/>
      <c r="E88" s="312" t="s">
        <v>651</v>
      </c>
      <c r="F88" s="468"/>
      <c r="G88" s="468"/>
      <c r="H88" s="468"/>
      <c r="I88" s="467" t="s">
        <v>672</v>
      </c>
      <c r="J88" s="467"/>
      <c r="K88" s="475"/>
      <c r="L88" s="478"/>
    </row>
    <row r="89" spans="1:12" ht="14.25">
      <c r="B89" s="543" t="s">
        <v>747</v>
      </c>
      <c r="C89" s="544"/>
      <c r="D89" s="544"/>
      <c r="E89" s="544"/>
      <c r="F89" s="544"/>
      <c r="G89" s="544"/>
      <c r="H89" s="544"/>
      <c r="I89" s="544"/>
      <c r="J89" s="544"/>
      <c r="K89" s="544"/>
      <c r="L89" s="545"/>
    </row>
    <row r="90" spans="1:12" ht="21" customHeight="1">
      <c r="B90" s="546" t="s">
        <v>748</v>
      </c>
      <c r="C90" s="546"/>
      <c r="D90" s="547"/>
      <c r="E90" s="547"/>
      <c r="F90" s="546" t="s">
        <v>683</v>
      </c>
      <c r="G90" s="546"/>
      <c r="H90" s="547"/>
      <c r="I90" s="547"/>
      <c r="J90" s="546" t="s">
        <v>749</v>
      </c>
      <c r="K90" s="546"/>
      <c r="L90" s="326"/>
    </row>
    <row r="91" spans="1:12" ht="14.25">
      <c r="B91" s="474" t="s">
        <v>633</v>
      </c>
      <c r="C91" s="540"/>
      <c r="D91" s="477"/>
      <c r="E91" s="477"/>
      <c r="F91" s="474" t="s">
        <v>646</v>
      </c>
      <c r="G91" s="540"/>
      <c r="H91" s="475"/>
      <c r="I91" s="475"/>
      <c r="J91" s="475"/>
      <c r="K91" s="475"/>
      <c r="L91" s="475"/>
    </row>
    <row r="92" spans="1:12" ht="15.75" customHeight="1">
      <c r="B92" s="312" t="s">
        <v>211</v>
      </c>
      <c r="C92" s="481"/>
      <c r="D92" s="481"/>
      <c r="E92" s="312" t="s">
        <v>191</v>
      </c>
      <c r="F92" s="477"/>
      <c r="G92" s="477"/>
      <c r="H92" s="474" t="s">
        <v>192</v>
      </c>
      <c r="I92" s="474"/>
      <c r="J92" s="313"/>
      <c r="K92" s="312" t="s">
        <v>190</v>
      </c>
      <c r="L92" s="313"/>
    </row>
    <row r="93" spans="1:12" ht="15.75" customHeight="1">
      <c r="B93" s="538" t="s">
        <v>750</v>
      </c>
      <c r="C93" s="538"/>
      <c r="D93" s="538"/>
      <c r="E93" s="312" t="s">
        <v>284</v>
      </c>
      <c r="F93" s="539"/>
      <c r="G93" s="539"/>
      <c r="H93" s="474" t="s">
        <v>687</v>
      </c>
      <c r="I93" s="474"/>
      <c r="J93" s="313"/>
      <c r="K93" s="312" t="s">
        <v>76</v>
      </c>
      <c r="L93" s="313"/>
    </row>
    <row r="94" spans="1:12" ht="15.75" customHeight="1">
      <c r="B94" s="510" t="s">
        <v>751</v>
      </c>
      <c r="C94" s="511"/>
      <c r="D94" s="511"/>
      <c r="E94" s="511"/>
      <c r="F94" s="511"/>
      <c r="G94" s="511"/>
      <c r="H94" s="511"/>
      <c r="I94" s="511"/>
      <c r="J94" s="511"/>
      <c r="K94" s="511"/>
      <c r="L94" s="512"/>
    </row>
    <row r="95" spans="1:12" ht="15.75" customHeight="1">
      <c r="B95" s="312" t="s">
        <v>271</v>
      </c>
      <c r="C95" s="477"/>
      <c r="D95" s="477"/>
      <c r="E95" s="312" t="s">
        <v>272</v>
      </c>
      <c r="F95" s="477"/>
      <c r="G95" s="477"/>
      <c r="H95" s="477"/>
      <c r="I95" s="312" t="s">
        <v>273</v>
      </c>
      <c r="J95" s="475"/>
      <c r="K95" s="475"/>
      <c r="L95" s="475"/>
    </row>
    <row r="96" spans="1:12" ht="15" customHeight="1">
      <c r="B96" s="312" t="s">
        <v>268</v>
      </c>
      <c r="C96" s="468"/>
      <c r="D96" s="468"/>
      <c r="E96" s="312" t="s">
        <v>269</v>
      </c>
      <c r="F96" s="468"/>
      <c r="G96" s="468"/>
      <c r="H96" s="468"/>
      <c r="I96" s="312" t="s">
        <v>270</v>
      </c>
      <c r="J96" s="475"/>
      <c r="K96" s="475"/>
      <c r="L96" s="475"/>
    </row>
    <row r="97" spans="1:12" ht="17.25" customHeight="1">
      <c r="B97" s="506" t="s">
        <v>50</v>
      </c>
      <c r="C97" s="506"/>
      <c r="D97" s="506" t="s">
        <v>630</v>
      </c>
      <c r="E97" s="506"/>
      <c r="F97" s="495" t="s">
        <v>631</v>
      </c>
      <c r="G97" s="496"/>
      <c r="H97" s="302" t="s">
        <v>632</v>
      </c>
      <c r="I97" s="302" t="s">
        <v>633</v>
      </c>
      <c r="J97" s="302" t="s">
        <v>66</v>
      </c>
      <c r="K97" s="480" t="s">
        <v>634</v>
      </c>
      <c r="L97" s="480"/>
    </row>
    <row r="98" spans="1:12" ht="14.25">
      <c r="B98" s="475" t="s">
        <v>635</v>
      </c>
      <c r="C98" s="475"/>
      <c r="D98" s="507"/>
      <c r="E98" s="507"/>
      <c r="F98" s="508"/>
      <c r="G98" s="508"/>
      <c r="H98" s="303"/>
      <c r="I98" s="303"/>
      <c r="J98" s="295" t="s">
        <v>739</v>
      </c>
      <c r="K98" s="509"/>
      <c r="L98" s="509"/>
    </row>
    <row r="99" spans="1:12" ht="14.25">
      <c r="B99" s="495" t="s">
        <v>276</v>
      </c>
      <c r="C99" s="496"/>
      <c r="D99" s="501"/>
      <c r="E99" s="503"/>
      <c r="F99" s="302" t="s">
        <v>636</v>
      </c>
      <c r="G99" s="517"/>
      <c r="H99" s="518"/>
      <c r="I99" s="504" t="s">
        <v>752</v>
      </c>
      <c r="J99" s="504"/>
      <c r="K99" s="505"/>
      <c r="L99" s="505"/>
    </row>
    <row r="100" spans="1:12" ht="15.75" customHeight="1">
      <c r="B100" s="495" t="s">
        <v>753</v>
      </c>
      <c r="C100" s="496"/>
      <c r="D100" s="327"/>
      <c r="E100" s="312" t="s">
        <v>754</v>
      </c>
      <c r="F100" s="494"/>
      <c r="G100" s="494"/>
      <c r="H100" s="480" t="s">
        <v>755</v>
      </c>
      <c r="I100" s="480"/>
      <c r="J100" s="494"/>
      <c r="K100" s="494"/>
      <c r="L100" s="494"/>
    </row>
    <row r="101" spans="1:12" ht="15.75" customHeight="1">
      <c r="B101" s="312" t="s">
        <v>641</v>
      </c>
      <c r="C101" s="494" t="s">
        <v>756</v>
      </c>
      <c r="D101" s="494"/>
      <c r="E101" s="495" t="s">
        <v>642</v>
      </c>
      <c r="F101" s="496"/>
      <c r="G101" s="497"/>
      <c r="H101" s="498"/>
      <c r="I101" s="499"/>
      <c r="J101" s="312" t="s">
        <v>643</v>
      </c>
      <c r="K101" s="500"/>
      <c r="L101" s="478"/>
    </row>
    <row r="102" spans="1:12" ht="15.75" customHeight="1">
      <c r="B102" s="495" t="s">
        <v>757</v>
      </c>
      <c r="C102" s="496"/>
      <c r="D102" s="497"/>
      <c r="E102" s="498"/>
      <c r="F102" s="499"/>
      <c r="G102" s="495" t="s">
        <v>758</v>
      </c>
      <c r="H102" s="496"/>
      <c r="I102" s="535"/>
      <c r="J102" s="536"/>
      <c r="K102" s="536"/>
      <c r="L102" s="537"/>
    </row>
    <row r="103" spans="1:12" s="309" customFormat="1" ht="14.25" customHeight="1">
      <c r="A103" s="287"/>
      <c r="B103" s="480" t="s">
        <v>759</v>
      </c>
      <c r="C103" s="480"/>
      <c r="D103" s="476"/>
      <c r="E103" s="476"/>
      <c r="F103" s="476"/>
      <c r="G103" s="476"/>
      <c r="H103" s="476"/>
      <c r="I103" s="476"/>
      <c r="J103" s="476"/>
      <c r="K103" s="476"/>
      <c r="L103" s="476"/>
    </row>
    <row r="104" spans="1:12" ht="15" customHeight="1">
      <c r="B104" s="305" t="s">
        <v>211</v>
      </c>
      <c r="C104" s="482"/>
      <c r="D104" s="482"/>
      <c r="E104" s="305" t="s">
        <v>191</v>
      </c>
      <c r="F104" s="306"/>
      <c r="G104" s="305" t="s">
        <v>192</v>
      </c>
      <c r="H104" s="306"/>
      <c r="I104" s="305" t="s">
        <v>647</v>
      </c>
      <c r="J104" s="306"/>
      <c r="K104" s="305" t="s">
        <v>190</v>
      </c>
      <c r="L104" s="307"/>
    </row>
    <row r="105" spans="1:12" ht="15.75" customHeight="1">
      <c r="B105" s="328" t="s">
        <v>760</v>
      </c>
      <c r="C105" s="530"/>
      <c r="D105" s="530"/>
      <c r="E105" s="328" t="s">
        <v>761</v>
      </c>
      <c r="F105" s="530"/>
      <c r="G105" s="530"/>
      <c r="H105" s="531" t="s">
        <v>762</v>
      </c>
      <c r="I105" s="531"/>
      <c r="J105" s="532"/>
      <c r="K105" s="533"/>
      <c r="L105" s="534"/>
    </row>
    <row r="106" spans="1:12" s="309" customFormat="1" ht="14.25">
      <c r="A106" s="287"/>
      <c r="B106" s="483" t="s">
        <v>763</v>
      </c>
      <c r="C106" s="484"/>
      <c r="D106" s="484"/>
      <c r="E106" s="484"/>
      <c r="F106" s="484"/>
      <c r="G106" s="484"/>
      <c r="H106" s="484"/>
      <c r="I106" s="484"/>
      <c r="J106" s="484"/>
      <c r="K106" s="484"/>
      <c r="L106" s="485"/>
    </row>
    <row r="107" spans="1:12" s="309" customFormat="1" ht="15" customHeight="1">
      <c r="A107" s="287"/>
      <c r="B107" s="486" t="s">
        <v>764</v>
      </c>
      <c r="C107" s="487"/>
      <c r="D107" s="329" t="s">
        <v>765</v>
      </c>
      <c r="E107" s="301" t="s">
        <v>650</v>
      </c>
      <c r="F107" s="526"/>
      <c r="G107" s="527"/>
      <c r="H107" s="528"/>
      <c r="I107" s="529" t="s">
        <v>651</v>
      </c>
      <c r="J107" s="529"/>
      <c r="K107" s="492"/>
      <c r="L107" s="493"/>
    </row>
    <row r="108" spans="1:12" s="309" customFormat="1" ht="14.25" customHeight="1">
      <c r="A108" s="287"/>
      <c r="B108" s="302" t="s">
        <v>652</v>
      </c>
      <c r="C108" s="468"/>
      <c r="D108" s="468"/>
      <c r="E108" s="480" t="s">
        <v>653</v>
      </c>
      <c r="F108" s="480"/>
      <c r="G108" s="481" t="s">
        <v>654</v>
      </c>
      <c r="H108" s="481"/>
      <c r="I108" s="310" t="s">
        <v>655</v>
      </c>
      <c r="J108" s="310" t="s">
        <v>656</v>
      </c>
      <c r="K108" s="310" t="s">
        <v>657</v>
      </c>
      <c r="L108" s="310" t="s">
        <v>658</v>
      </c>
    </row>
    <row r="109" spans="1:12" s="309" customFormat="1" ht="15.75" customHeight="1">
      <c r="A109" s="287"/>
      <c r="B109" s="481" t="s">
        <v>659</v>
      </c>
      <c r="C109" s="481"/>
      <c r="D109" s="481" t="s">
        <v>660</v>
      </c>
      <c r="E109" s="481"/>
      <c r="F109" s="481" t="s">
        <v>661</v>
      </c>
      <c r="G109" s="481" t="s">
        <v>662</v>
      </c>
      <c r="H109" s="481" t="s">
        <v>663</v>
      </c>
      <c r="I109" s="481"/>
      <c r="J109" s="481"/>
      <c r="K109" s="481"/>
      <c r="L109" s="481"/>
    </row>
    <row r="110" spans="1:12" s="309" customFormat="1" ht="25.5" customHeight="1">
      <c r="A110" s="287"/>
      <c r="B110" s="479" t="s">
        <v>664</v>
      </c>
      <c r="C110" s="479"/>
      <c r="D110" s="479"/>
      <c r="E110" s="479"/>
      <c r="F110" s="479"/>
      <c r="G110" s="479"/>
      <c r="H110" s="474" t="s">
        <v>766</v>
      </c>
      <c r="I110" s="474"/>
      <c r="J110" s="295" t="s">
        <v>666</v>
      </c>
      <c r="K110" s="302" t="s">
        <v>667</v>
      </c>
      <c r="L110" s="311"/>
    </row>
    <row r="111" spans="1:12" s="309" customFormat="1" ht="15.75" customHeight="1">
      <c r="A111" s="287"/>
      <c r="B111" s="302" t="s">
        <v>66</v>
      </c>
      <c r="C111" s="311" t="s">
        <v>668</v>
      </c>
      <c r="D111" s="312" t="s">
        <v>669</v>
      </c>
      <c r="E111" s="311" t="s">
        <v>670</v>
      </c>
      <c r="F111" s="302" t="s">
        <v>271</v>
      </c>
      <c r="G111" s="313"/>
      <c r="H111" s="302" t="s">
        <v>272</v>
      </c>
      <c r="I111" s="313"/>
      <c r="J111" s="302" t="s">
        <v>273</v>
      </c>
      <c r="K111" s="476"/>
      <c r="L111" s="476"/>
    </row>
    <row r="112" spans="1:12" s="309" customFormat="1" ht="18" customHeight="1">
      <c r="A112" s="287"/>
      <c r="B112" s="312" t="s">
        <v>268</v>
      </c>
      <c r="C112" s="477"/>
      <c r="D112" s="477"/>
      <c r="E112" s="467" t="s">
        <v>269</v>
      </c>
      <c r="F112" s="467"/>
      <c r="G112" s="477"/>
      <c r="H112" s="477"/>
      <c r="I112" s="477"/>
      <c r="J112" s="302" t="s">
        <v>270</v>
      </c>
      <c r="K112" s="475"/>
      <c r="L112" s="475"/>
    </row>
    <row r="113" spans="1:12" s="309" customFormat="1" ht="15.75" customHeight="1">
      <c r="A113" s="287"/>
      <c r="B113" s="467" t="s">
        <v>671</v>
      </c>
      <c r="C113" s="467"/>
      <c r="D113" s="519"/>
      <c r="E113" s="520"/>
      <c r="F113" s="521"/>
      <c r="G113" s="330" t="s">
        <v>651</v>
      </c>
      <c r="H113" s="522"/>
      <c r="I113" s="523"/>
      <c r="J113" s="524" t="s">
        <v>672</v>
      </c>
      <c r="K113" s="525"/>
      <c r="L113" s="314"/>
    </row>
    <row r="114" spans="1:12" s="309" customFormat="1" ht="15.75" customHeight="1">
      <c r="A114" s="287"/>
      <c r="B114" s="474" t="s">
        <v>767</v>
      </c>
      <c r="C114" s="474"/>
      <c r="D114" s="474"/>
      <c r="E114" s="311" t="s">
        <v>666</v>
      </c>
      <c r="F114" s="302" t="s">
        <v>675</v>
      </c>
      <c r="G114" s="476"/>
      <c r="H114" s="476"/>
      <c r="I114" s="476"/>
      <c r="J114" s="476"/>
      <c r="K114" s="302" t="s">
        <v>66</v>
      </c>
      <c r="L114" s="315" t="s">
        <v>768</v>
      </c>
    </row>
    <row r="115" spans="1:12" s="309" customFormat="1" ht="16.5" customHeight="1">
      <c r="A115" s="287"/>
      <c r="B115" s="312" t="s">
        <v>669</v>
      </c>
      <c r="C115" s="513" t="s">
        <v>677</v>
      </c>
      <c r="D115" s="514"/>
      <c r="E115" s="302" t="s">
        <v>271</v>
      </c>
      <c r="F115" s="515"/>
      <c r="G115" s="516"/>
      <c r="H115" s="302" t="s">
        <v>272</v>
      </c>
      <c r="I115" s="316"/>
      <c r="J115" s="302" t="s">
        <v>273</v>
      </c>
      <c r="K115" s="517"/>
      <c r="L115" s="518"/>
    </row>
    <row r="116" spans="1:12" s="309" customFormat="1" ht="16.5" customHeight="1">
      <c r="A116" s="287"/>
      <c r="B116" s="302" t="s">
        <v>268</v>
      </c>
      <c r="C116" s="475"/>
      <c r="D116" s="475"/>
      <c r="E116" s="475"/>
      <c r="F116" s="302" t="s">
        <v>269</v>
      </c>
      <c r="G116" s="475"/>
      <c r="H116" s="475"/>
      <c r="I116" s="302" t="s">
        <v>270</v>
      </c>
      <c r="J116" s="475"/>
      <c r="K116" s="475"/>
      <c r="L116" s="475"/>
    </row>
    <row r="117" spans="1:12" s="309" customFormat="1" ht="15.75" customHeight="1">
      <c r="A117" s="287"/>
      <c r="B117" s="467" t="s">
        <v>671</v>
      </c>
      <c r="C117" s="467"/>
      <c r="D117" s="314"/>
      <c r="E117" s="312" t="s">
        <v>651</v>
      </c>
      <c r="F117" s="468"/>
      <c r="G117" s="468"/>
      <c r="H117" s="468"/>
      <c r="I117" s="467" t="s">
        <v>672</v>
      </c>
      <c r="J117" s="467"/>
      <c r="K117" s="475"/>
      <c r="L117" s="478"/>
    </row>
    <row r="118" spans="1:12" s="309" customFormat="1" ht="15.75" customHeight="1">
      <c r="A118" s="287"/>
      <c r="B118" s="467" t="s">
        <v>678</v>
      </c>
      <c r="C118" s="467"/>
      <c r="D118" s="467" t="s">
        <v>679</v>
      </c>
      <c r="E118" s="467"/>
      <c r="F118" s="317" t="s">
        <v>628</v>
      </c>
      <c r="G118" s="317" t="s">
        <v>629</v>
      </c>
      <c r="H118" s="317" t="s">
        <v>680</v>
      </c>
      <c r="I118" s="471"/>
      <c r="J118" s="472"/>
      <c r="K118" s="472"/>
      <c r="L118" s="473"/>
    </row>
    <row r="119" spans="1:12" s="309" customFormat="1" ht="15.75" customHeight="1">
      <c r="A119" s="287"/>
      <c r="B119" s="510" t="s">
        <v>769</v>
      </c>
      <c r="C119" s="511"/>
      <c r="D119" s="511"/>
      <c r="E119" s="511"/>
      <c r="F119" s="511"/>
      <c r="G119" s="511"/>
      <c r="H119" s="511"/>
      <c r="I119" s="511"/>
      <c r="J119" s="511"/>
      <c r="K119" s="511"/>
      <c r="L119" s="512"/>
    </row>
    <row r="120" spans="1:12" s="309" customFormat="1" ht="14.25">
      <c r="A120" s="287"/>
      <c r="B120" s="312" t="s">
        <v>271</v>
      </c>
      <c r="C120" s="477"/>
      <c r="D120" s="477"/>
      <c r="E120" s="312" t="s">
        <v>272</v>
      </c>
      <c r="F120" s="477"/>
      <c r="G120" s="477"/>
      <c r="H120" s="477"/>
      <c r="I120" s="312" t="s">
        <v>273</v>
      </c>
      <c r="J120" s="475"/>
      <c r="K120" s="475"/>
      <c r="L120" s="475"/>
    </row>
    <row r="121" spans="1:12" ht="12.75" customHeight="1">
      <c r="B121" s="312" t="s">
        <v>268</v>
      </c>
      <c r="C121" s="468"/>
      <c r="D121" s="468"/>
      <c r="E121" s="312" t="s">
        <v>269</v>
      </c>
      <c r="F121" s="468"/>
      <c r="G121" s="468"/>
      <c r="H121" s="468"/>
      <c r="I121" s="312" t="s">
        <v>270</v>
      </c>
      <c r="J121" s="475"/>
      <c r="K121" s="475"/>
      <c r="L121" s="475"/>
    </row>
    <row r="122" spans="1:12" ht="17.25" customHeight="1">
      <c r="B122" s="506" t="s">
        <v>50</v>
      </c>
      <c r="C122" s="506"/>
      <c r="D122" s="506" t="s">
        <v>630</v>
      </c>
      <c r="E122" s="506"/>
      <c r="F122" s="495" t="s">
        <v>631</v>
      </c>
      <c r="G122" s="496"/>
      <c r="H122" s="302" t="s">
        <v>632</v>
      </c>
      <c r="I122" s="302" t="s">
        <v>633</v>
      </c>
      <c r="J122" s="302" t="s">
        <v>66</v>
      </c>
      <c r="K122" s="480" t="s">
        <v>634</v>
      </c>
      <c r="L122" s="480"/>
    </row>
    <row r="123" spans="1:12" ht="16.5" customHeight="1">
      <c r="B123" s="475" t="s">
        <v>635</v>
      </c>
      <c r="C123" s="475"/>
      <c r="D123" s="507"/>
      <c r="E123" s="507"/>
      <c r="F123" s="508"/>
      <c r="G123" s="508"/>
      <c r="H123" s="303"/>
      <c r="I123" s="303"/>
      <c r="J123" s="295" t="s">
        <v>770</v>
      </c>
      <c r="K123" s="509"/>
      <c r="L123" s="509"/>
    </row>
    <row r="124" spans="1:12" ht="21" customHeight="1">
      <c r="B124" s="504" t="s">
        <v>634</v>
      </c>
      <c r="C124" s="504"/>
      <c r="D124" s="331"/>
      <c r="E124" s="312" t="s">
        <v>276</v>
      </c>
      <c r="F124" s="303"/>
      <c r="G124" s="302" t="s">
        <v>636</v>
      </c>
      <c r="H124" s="303"/>
      <c r="I124" s="504" t="s">
        <v>752</v>
      </c>
      <c r="J124" s="504"/>
      <c r="K124" s="505"/>
      <c r="L124" s="505"/>
    </row>
    <row r="125" spans="1:12" ht="15.75" customHeight="1">
      <c r="B125" s="495" t="s">
        <v>753</v>
      </c>
      <c r="C125" s="496"/>
      <c r="D125" s="327"/>
      <c r="E125" s="312" t="s">
        <v>754</v>
      </c>
      <c r="F125" s="494"/>
      <c r="G125" s="494"/>
      <c r="H125" s="480" t="s">
        <v>755</v>
      </c>
      <c r="I125" s="480"/>
      <c r="J125" s="494"/>
      <c r="K125" s="494"/>
      <c r="L125" s="494"/>
    </row>
    <row r="126" spans="1:12" ht="15.75" customHeight="1">
      <c r="B126" s="312" t="s">
        <v>641</v>
      </c>
      <c r="C126" s="494" t="s">
        <v>771</v>
      </c>
      <c r="D126" s="494"/>
      <c r="E126" s="495" t="s">
        <v>642</v>
      </c>
      <c r="F126" s="496"/>
      <c r="G126" s="497"/>
      <c r="H126" s="498"/>
      <c r="I126" s="499"/>
      <c r="J126" s="312" t="s">
        <v>643</v>
      </c>
      <c r="K126" s="500"/>
      <c r="L126" s="478"/>
    </row>
    <row r="127" spans="1:12" ht="14.25">
      <c r="B127" s="480" t="s">
        <v>759</v>
      </c>
      <c r="C127" s="480"/>
      <c r="D127" s="501"/>
      <c r="E127" s="502"/>
      <c r="F127" s="502"/>
      <c r="G127" s="502"/>
      <c r="H127" s="502"/>
      <c r="I127" s="502"/>
      <c r="J127" s="502"/>
      <c r="K127" s="502"/>
      <c r="L127" s="503"/>
    </row>
    <row r="128" spans="1:12" ht="15" customHeight="1">
      <c r="B128" s="305" t="s">
        <v>211</v>
      </c>
      <c r="C128" s="482"/>
      <c r="D128" s="482"/>
      <c r="E128" s="305" t="s">
        <v>191</v>
      </c>
      <c r="F128" s="306"/>
      <c r="G128" s="305" t="s">
        <v>192</v>
      </c>
      <c r="H128" s="306"/>
      <c r="I128" s="305" t="s">
        <v>190</v>
      </c>
      <c r="J128" s="307"/>
      <c r="K128" s="328" t="s">
        <v>760</v>
      </c>
      <c r="L128" s="307"/>
    </row>
    <row r="129" spans="1:12" ht="14.25">
      <c r="B129" s="483" t="s">
        <v>772</v>
      </c>
      <c r="C129" s="484"/>
      <c r="D129" s="484"/>
      <c r="E129" s="484"/>
      <c r="F129" s="484"/>
      <c r="G129" s="484"/>
      <c r="H129" s="484"/>
      <c r="I129" s="484"/>
      <c r="J129" s="484"/>
      <c r="K129" s="484"/>
      <c r="L129" s="485"/>
    </row>
    <row r="130" spans="1:12" ht="14.25" customHeight="1">
      <c r="B130" s="486" t="s">
        <v>773</v>
      </c>
      <c r="C130" s="487"/>
      <c r="D130" s="332" t="s">
        <v>745</v>
      </c>
      <c r="E130" s="301" t="s">
        <v>650</v>
      </c>
      <c r="F130" s="488"/>
      <c r="G130" s="489"/>
      <c r="H130" s="490"/>
      <c r="I130" s="491" t="s">
        <v>651</v>
      </c>
      <c r="J130" s="491"/>
      <c r="K130" s="492"/>
      <c r="L130" s="493"/>
    </row>
    <row r="131" spans="1:12" s="309" customFormat="1" ht="14.25" customHeight="1">
      <c r="A131" s="287"/>
      <c r="B131" s="302" t="s">
        <v>652</v>
      </c>
      <c r="C131" s="468"/>
      <c r="D131" s="468"/>
      <c r="E131" s="480" t="s">
        <v>653</v>
      </c>
      <c r="F131" s="480"/>
      <c r="G131" s="481" t="s">
        <v>654</v>
      </c>
      <c r="H131" s="481"/>
      <c r="I131" s="310" t="s">
        <v>655</v>
      </c>
      <c r="J131" s="310" t="s">
        <v>656</v>
      </c>
      <c r="K131" s="310" t="s">
        <v>657</v>
      </c>
      <c r="L131" s="310" t="s">
        <v>658</v>
      </c>
    </row>
    <row r="132" spans="1:12" s="309" customFormat="1" ht="15.75" customHeight="1">
      <c r="A132" s="287"/>
      <c r="B132" s="481" t="s">
        <v>659</v>
      </c>
      <c r="C132" s="481"/>
      <c r="D132" s="481" t="s">
        <v>660</v>
      </c>
      <c r="E132" s="481"/>
      <c r="F132" s="481" t="s">
        <v>661</v>
      </c>
      <c r="G132" s="481" t="s">
        <v>662</v>
      </c>
      <c r="H132" s="481" t="s">
        <v>663</v>
      </c>
      <c r="I132" s="481"/>
      <c r="J132" s="481"/>
      <c r="K132" s="481"/>
      <c r="L132" s="481"/>
    </row>
    <row r="133" spans="1:12" s="309" customFormat="1" ht="25.5" customHeight="1">
      <c r="A133" s="287"/>
      <c r="B133" s="479" t="s">
        <v>664</v>
      </c>
      <c r="C133" s="479"/>
      <c r="D133" s="479"/>
      <c r="E133" s="479"/>
      <c r="F133" s="479"/>
      <c r="G133" s="479"/>
      <c r="H133" s="474" t="s">
        <v>774</v>
      </c>
      <c r="I133" s="474"/>
      <c r="J133" s="295" t="s">
        <v>666</v>
      </c>
      <c r="K133" s="302" t="s">
        <v>667</v>
      </c>
      <c r="L133" s="311"/>
    </row>
    <row r="134" spans="1:12" ht="14.25" customHeight="1">
      <c r="B134" s="302" t="s">
        <v>66</v>
      </c>
      <c r="C134" s="311" t="s">
        <v>775</v>
      </c>
      <c r="D134" s="312" t="s">
        <v>669</v>
      </c>
      <c r="E134" s="311" t="s">
        <v>670</v>
      </c>
      <c r="F134" s="302" t="s">
        <v>271</v>
      </c>
      <c r="G134" s="313"/>
      <c r="H134" s="302" t="s">
        <v>272</v>
      </c>
      <c r="I134" s="313"/>
      <c r="J134" s="302" t="s">
        <v>273</v>
      </c>
      <c r="K134" s="476"/>
      <c r="L134" s="476"/>
    </row>
    <row r="135" spans="1:12" ht="17.25" customHeight="1">
      <c r="B135" s="312" t="s">
        <v>268</v>
      </c>
      <c r="C135" s="477"/>
      <c r="D135" s="477"/>
      <c r="E135" s="467" t="s">
        <v>269</v>
      </c>
      <c r="F135" s="467"/>
      <c r="G135" s="477"/>
      <c r="H135" s="477"/>
      <c r="I135" s="477"/>
      <c r="J135" s="302" t="s">
        <v>270</v>
      </c>
      <c r="K135" s="475"/>
      <c r="L135" s="475"/>
    </row>
    <row r="136" spans="1:12" ht="22.5" customHeight="1">
      <c r="B136" s="467" t="s">
        <v>671</v>
      </c>
      <c r="C136" s="467"/>
      <c r="D136" s="314"/>
      <c r="E136" s="312" t="s">
        <v>651</v>
      </c>
      <c r="F136" s="468"/>
      <c r="G136" s="468"/>
      <c r="H136" s="468"/>
      <c r="I136" s="467" t="s">
        <v>672</v>
      </c>
      <c r="J136" s="467"/>
      <c r="K136" s="475"/>
      <c r="L136" s="478"/>
    </row>
    <row r="137" spans="1:12" ht="14.25">
      <c r="B137" s="474" t="s">
        <v>776</v>
      </c>
      <c r="C137" s="474"/>
      <c r="D137" s="474"/>
      <c r="E137" s="295" t="s">
        <v>745</v>
      </c>
      <c r="F137" s="302" t="s">
        <v>675</v>
      </c>
      <c r="G137" s="476"/>
      <c r="H137" s="468"/>
      <c r="I137" s="468"/>
      <c r="J137" s="468"/>
      <c r="K137" s="302" t="s">
        <v>66</v>
      </c>
      <c r="L137" s="315" t="s">
        <v>777</v>
      </c>
    </row>
    <row r="138" spans="1:12" ht="14.25">
      <c r="B138" s="474" t="s">
        <v>669</v>
      </c>
      <c r="C138" s="474"/>
      <c r="D138" s="475" t="s">
        <v>778</v>
      </c>
      <c r="E138" s="475"/>
      <c r="F138" s="302" t="s">
        <v>271</v>
      </c>
      <c r="G138" s="313"/>
      <c r="H138" s="302" t="s">
        <v>272</v>
      </c>
      <c r="I138" s="313"/>
      <c r="J138" s="302" t="s">
        <v>273</v>
      </c>
      <c r="K138" s="476"/>
      <c r="L138" s="476"/>
    </row>
    <row r="139" spans="1:12" ht="14.25" customHeight="1">
      <c r="B139" s="312" t="s">
        <v>268</v>
      </c>
      <c r="C139" s="477"/>
      <c r="D139" s="477"/>
      <c r="E139" s="467" t="s">
        <v>269</v>
      </c>
      <c r="F139" s="467"/>
      <c r="G139" s="477"/>
      <c r="H139" s="477"/>
      <c r="I139" s="477"/>
      <c r="J139" s="302" t="s">
        <v>270</v>
      </c>
      <c r="K139" s="475"/>
      <c r="L139" s="475"/>
    </row>
    <row r="140" spans="1:12" ht="14.25">
      <c r="B140" s="467" t="s">
        <v>671</v>
      </c>
      <c r="C140" s="467"/>
      <c r="D140" s="314"/>
      <c r="E140" s="312" t="s">
        <v>651</v>
      </c>
      <c r="F140" s="468"/>
      <c r="G140" s="468"/>
      <c r="H140" s="468"/>
      <c r="I140" s="467" t="s">
        <v>672</v>
      </c>
      <c r="J140" s="467"/>
      <c r="K140" s="469"/>
      <c r="L140" s="470"/>
    </row>
    <row r="141" spans="1:12" s="309" customFormat="1" ht="15" customHeight="1">
      <c r="A141" s="287"/>
      <c r="B141" s="467" t="s">
        <v>678</v>
      </c>
      <c r="C141" s="467"/>
      <c r="D141" s="467" t="s">
        <v>679</v>
      </c>
      <c r="E141" s="467"/>
      <c r="F141" s="317" t="s">
        <v>628</v>
      </c>
      <c r="G141" s="317" t="s">
        <v>629</v>
      </c>
      <c r="H141" s="317" t="s">
        <v>680</v>
      </c>
      <c r="I141" s="471"/>
      <c r="J141" s="472"/>
      <c r="K141" s="472"/>
      <c r="L141" s="473"/>
    </row>
    <row r="142" spans="1:12" s="309" customFormat="1" ht="14.25">
      <c r="A142" s="287"/>
      <c r="B142" s="333"/>
      <c r="C142" s="287"/>
      <c r="D142" s="287"/>
      <c r="E142" s="287"/>
      <c r="F142" s="287"/>
      <c r="G142" s="287"/>
      <c r="H142" s="287"/>
      <c r="I142" s="287"/>
      <c r="J142" s="334"/>
      <c r="K142" s="334"/>
      <c r="L142" s="335"/>
    </row>
    <row r="143" spans="1:12" s="309" customFormat="1" ht="15.75" customHeight="1">
      <c r="A143" s="287"/>
      <c r="B143" s="333"/>
      <c r="C143" s="287"/>
      <c r="D143" s="287"/>
      <c r="E143" s="287"/>
      <c r="F143" s="287"/>
      <c r="G143" s="287"/>
      <c r="H143" s="287"/>
      <c r="I143" s="287"/>
      <c r="J143" s="336"/>
      <c r="K143" s="336"/>
      <c r="L143" s="337"/>
    </row>
    <row r="144" spans="1:12" ht="14.25" customHeight="1">
      <c r="B144" s="333"/>
      <c r="J144" s="334"/>
      <c r="K144" s="334"/>
      <c r="L144" s="335"/>
    </row>
    <row r="145" spans="2:12" ht="15.75" customHeight="1" thickBot="1">
      <c r="B145" s="338"/>
      <c r="C145" s="334"/>
      <c r="D145" s="334"/>
      <c r="E145" s="339"/>
      <c r="F145" s="334"/>
      <c r="G145" s="334"/>
      <c r="H145" s="334"/>
      <c r="I145" s="334"/>
      <c r="J145" s="340"/>
      <c r="K145" s="334"/>
      <c r="L145" s="335"/>
    </row>
    <row r="146" spans="2:12" ht="15.75" customHeight="1" thickTop="1">
      <c r="B146" s="341"/>
      <c r="C146" s="342"/>
      <c r="D146" s="342"/>
      <c r="E146" s="464" t="s">
        <v>393</v>
      </c>
      <c r="F146" s="464"/>
      <c r="G146" s="464"/>
      <c r="H146" s="464"/>
      <c r="I146" s="343"/>
      <c r="K146" s="334"/>
      <c r="L146" s="335"/>
    </row>
    <row r="147" spans="2:12" ht="15.75" customHeight="1">
      <c r="B147" s="338"/>
      <c r="C147" s="334"/>
      <c r="D147" s="334"/>
      <c r="E147" s="334"/>
      <c r="F147" s="334"/>
      <c r="G147" s="334"/>
      <c r="H147" s="334"/>
      <c r="I147" s="334"/>
      <c r="J147" s="344"/>
      <c r="K147" s="334"/>
      <c r="L147" s="335"/>
    </row>
    <row r="148" spans="2:12" ht="15.75" customHeight="1">
      <c r="B148" s="338"/>
      <c r="C148" s="334"/>
      <c r="D148" s="334"/>
      <c r="E148" s="334"/>
      <c r="F148" s="334"/>
      <c r="G148" s="334"/>
      <c r="H148" s="334"/>
      <c r="I148" s="334"/>
      <c r="J148" s="334"/>
      <c r="K148" s="334"/>
      <c r="L148" s="335"/>
    </row>
    <row r="149" spans="2:12" ht="15.75" customHeight="1" thickBot="1">
      <c r="B149" s="338"/>
      <c r="C149" s="339"/>
      <c r="D149" s="339"/>
      <c r="E149" s="334"/>
      <c r="F149" s="334"/>
      <c r="G149" s="339"/>
      <c r="H149" s="334"/>
      <c r="I149" s="334"/>
      <c r="J149" s="345"/>
      <c r="K149" s="345"/>
      <c r="L149" s="337"/>
    </row>
    <row r="150" spans="2:12" ht="15.75" customHeight="1" thickTop="1">
      <c r="B150" s="338"/>
      <c r="C150" s="464" t="s">
        <v>779</v>
      </c>
      <c r="D150" s="465"/>
      <c r="E150" s="334"/>
      <c r="F150" s="464" t="s">
        <v>780</v>
      </c>
      <c r="G150" s="465"/>
      <c r="H150" s="334"/>
      <c r="I150" s="464" t="s">
        <v>781</v>
      </c>
      <c r="J150" s="464"/>
      <c r="K150" s="464"/>
      <c r="L150" s="337"/>
    </row>
    <row r="151" spans="2:12" ht="15.75" customHeight="1">
      <c r="B151" s="338"/>
      <c r="C151" s="334"/>
      <c r="D151" s="334"/>
      <c r="E151" s="342"/>
      <c r="F151" s="334"/>
      <c r="G151" s="334"/>
      <c r="H151" s="334"/>
      <c r="I151" s="334"/>
      <c r="L151" s="346"/>
    </row>
    <row r="152" spans="2:12" ht="15.75" customHeight="1">
      <c r="B152" s="347"/>
      <c r="C152" s="340"/>
      <c r="D152" s="342"/>
      <c r="E152" s="344"/>
      <c r="F152" s="336"/>
      <c r="G152" s="336"/>
      <c r="H152" s="336"/>
      <c r="I152" s="336"/>
      <c r="J152" s="348"/>
      <c r="K152" s="348"/>
      <c r="L152" s="346"/>
    </row>
    <row r="153" spans="2:12" ht="21" customHeight="1" thickBot="1">
      <c r="B153" s="347"/>
      <c r="F153" s="336"/>
      <c r="G153" s="336"/>
      <c r="H153" s="336"/>
      <c r="I153" s="339"/>
      <c r="J153" s="339"/>
      <c r="K153" s="339"/>
      <c r="L153" s="346"/>
    </row>
    <row r="154" spans="2:12" ht="27" customHeight="1" thickTop="1">
      <c r="B154" s="349"/>
      <c r="C154" s="466" t="s">
        <v>392</v>
      </c>
      <c r="D154" s="466"/>
      <c r="E154" s="466"/>
      <c r="F154" s="345"/>
      <c r="G154" s="345"/>
      <c r="H154" s="345"/>
      <c r="I154" s="466" t="s">
        <v>391</v>
      </c>
      <c r="J154" s="466"/>
      <c r="K154" s="466"/>
      <c r="L154" s="350"/>
    </row>
    <row r="155" spans="2:12" ht="27" customHeight="1">
      <c r="B155" s="349"/>
      <c r="C155" s="351"/>
      <c r="D155" s="351"/>
      <c r="F155" s="345"/>
      <c r="G155" s="345"/>
      <c r="H155" s="345"/>
      <c r="I155" s="348"/>
      <c r="J155" s="348"/>
      <c r="K155" s="348"/>
      <c r="L155" s="350"/>
    </row>
    <row r="156" spans="2:12" ht="15.75" customHeight="1">
      <c r="B156" s="352"/>
      <c r="C156" s="353"/>
      <c r="D156" s="353"/>
      <c r="E156" s="353"/>
      <c r="F156" s="353"/>
      <c r="G156" s="354"/>
      <c r="H156" s="354"/>
      <c r="I156" s="354"/>
      <c r="J156" s="355"/>
      <c r="K156" s="355"/>
      <c r="L156" s="356"/>
    </row>
    <row r="157" spans="2:12" ht="15.75" customHeight="1"/>
    <row r="158" spans="2:12" ht="15.75" customHeight="1"/>
    <row r="159" spans="2:12" ht="15.75" customHeight="1"/>
    <row r="160" spans="2:12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</sheetData>
  <protectedRanges>
    <protectedRange sqref="D64:E65 G64:H65 J63:J65 L63:L65" name="Rango10"/>
    <protectedRange sqref="B6:F6 K5 K9 J10:J11 C116 G10:H11 J116 G116:H116 C18 F15 B17:I17 D117 K30:L30 K20:K22 L23 F23 C21 C25 D26 F26 G24:G25 I24 K24:L26 G27 D30 F30 C29 G20:G21 B13:I13 C10:C11 L12 J29 G29:H29 F88 C87 G78:G79 J87 G87:H87 K108:K109 L110 F110 C108 G108 F117 C104 C128 F133 L133 C131 G131 K131:K132 K117:L117 C76 L73 B74:I74 K88:L88 K78:K80 L81 F81 C79 C83 D84 F84 G82:G83 I82 K82:L84 G85 D88 L97 B98:I98 L122 B123:I123" name="Rango1"/>
    <protectedRange sqref="E34:E35 F36 I36 K36 E37 L38 J38 G38:G39 C38 D39 F40 E41 J40:L41 F42 C43 D44 G43:G44 J43 L43 J45 E45:G50 I46:I50 L46:L50 D54:G56 E57:L58 J54:L56 K34:L34" name="Rango3"/>
    <protectedRange sqref="D54:G56 E57:L58 J54:L56 D69 K61 E60:E62 D63:D65 F63 G64:G65 J63 L63 H61 I60" name="Rango4"/>
    <protectedRange sqref="C71:E72 G71:I72 K71:L72" name="Rango5"/>
    <protectedRange sqref="D90:E91 C92 F92:G93 L92:L93 J92:J93 H90:H91 L90 C95:D96 F95:H96 J95:L96 H99 D99:D100 C101 F124:F125 H101 J100 K99 K126:K127 K101 L105 C105 F105:G105 D103 C120:D121 F120:H121 J120:L121 F100 E102 H124 K124 D127 D124:D125 C126 H126:H127 J125" name="Rango6"/>
    <protectedRange sqref="K111:L113 C112 D113 G111:G112 G114 K107 G107 I111 F113" name="Rango7"/>
    <protectedRange sqref="C135 G130 G134:G135 I134 F136 C139 G137:G139 D136 F140 D140 K130 K134:L136 K138:L140 I138" name="Rango8"/>
    <protectedRange sqref="F84 G82:G83 K117:L117 I82 K82:L84 K88:L88 L81 G78:G79 K108:K109 F110 C108 L110 K20:K22 F23 C21 D26 C25 D30 F30 D117 G27 F26 G24:G25 I24 K24:L26 K30:L30 L23 G20:G21 G108 F117 F133 C131 L133 G131 K131:K132 K78:K80 F81 C79 D84 C83 D88 F88 G85" name="Rango9"/>
    <protectedRange sqref="C33:D33" name="Rango3_1"/>
  </protectedRanges>
  <dataConsolidate/>
  <mergeCells count="397">
    <mergeCell ref="J1:L1"/>
    <mergeCell ref="B2:I2"/>
    <mergeCell ref="B4:F4"/>
    <mergeCell ref="C5:D5"/>
    <mergeCell ref="I5:J5"/>
    <mergeCell ref="K5:L5"/>
    <mergeCell ref="C6:D6"/>
    <mergeCell ref="B8:L8"/>
    <mergeCell ref="B9:C9"/>
    <mergeCell ref="D9:E9"/>
    <mergeCell ref="I9:L9"/>
    <mergeCell ref="C10:E10"/>
    <mergeCell ref="G10:H10"/>
    <mergeCell ref="J10:L10"/>
    <mergeCell ref="F9:G9"/>
    <mergeCell ref="B13:C13"/>
    <mergeCell ref="D13:E13"/>
    <mergeCell ref="F13:G13"/>
    <mergeCell ref="K13:L13"/>
    <mergeCell ref="C14:D14"/>
    <mergeCell ref="G14:H14"/>
    <mergeCell ref="J14:K14"/>
    <mergeCell ref="C11:E11"/>
    <mergeCell ref="G11:H11"/>
    <mergeCell ref="J11:L11"/>
    <mergeCell ref="B12:C12"/>
    <mergeCell ref="D12:E12"/>
    <mergeCell ref="F12:G12"/>
    <mergeCell ref="K12:L12"/>
    <mergeCell ref="B17:C17"/>
    <mergeCell ref="D17:E17"/>
    <mergeCell ref="F17:G17"/>
    <mergeCell ref="H17:L17"/>
    <mergeCell ref="C18:D18"/>
    <mergeCell ref="B19:L19"/>
    <mergeCell ref="B15:C15"/>
    <mergeCell ref="F15:G15"/>
    <mergeCell ref="K15:L15"/>
    <mergeCell ref="B16:C16"/>
    <mergeCell ref="D16:E16"/>
    <mergeCell ref="F16:G16"/>
    <mergeCell ref="H16:L16"/>
    <mergeCell ref="B22:C22"/>
    <mergeCell ref="D22:E22"/>
    <mergeCell ref="F22:G22"/>
    <mergeCell ref="H22:L22"/>
    <mergeCell ref="B23:G23"/>
    <mergeCell ref="H23:I23"/>
    <mergeCell ref="C20:D20"/>
    <mergeCell ref="F20:H20"/>
    <mergeCell ref="I20:J20"/>
    <mergeCell ref="K20:L20"/>
    <mergeCell ref="C21:D21"/>
    <mergeCell ref="E21:F21"/>
    <mergeCell ref="G21:H21"/>
    <mergeCell ref="B27:D27"/>
    <mergeCell ref="G27:J27"/>
    <mergeCell ref="C28:D28"/>
    <mergeCell ref="F28:G28"/>
    <mergeCell ref="K28:L28"/>
    <mergeCell ref="C29:E29"/>
    <mergeCell ref="G29:H29"/>
    <mergeCell ref="J29:L29"/>
    <mergeCell ref="K24:L24"/>
    <mergeCell ref="C25:D25"/>
    <mergeCell ref="E25:F25"/>
    <mergeCell ref="G25:I25"/>
    <mergeCell ref="K25:L25"/>
    <mergeCell ref="B26:C26"/>
    <mergeCell ref="F26:H26"/>
    <mergeCell ref="I26:J26"/>
    <mergeCell ref="K26:L26"/>
    <mergeCell ref="B32:L32"/>
    <mergeCell ref="B34:C34"/>
    <mergeCell ref="E34:H34"/>
    <mergeCell ref="I34:J34"/>
    <mergeCell ref="K34:L34"/>
    <mergeCell ref="C33:L33"/>
    <mergeCell ref="C30:D30"/>
    <mergeCell ref="F30:H30"/>
    <mergeCell ref="I30:J30"/>
    <mergeCell ref="K30:L30"/>
    <mergeCell ref="B31:C31"/>
    <mergeCell ref="D31:E31"/>
    <mergeCell ref="I31:L31"/>
    <mergeCell ref="F31:G31"/>
    <mergeCell ref="C38:D38"/>
    <mergeCell ref="E38:F38"/>
    <mergeCell ref="G38:H38"/>
    <mergeCell ref="B39:C39"/>
    <mergeCell ref="E39:F39"/>
    <mergeCell ref="G39:L39"/>
    <mergeCell ref="B35:D35"/>
    <mergeCell ref="E35:L35"/>
    <mergeCell ref="B36:D36"/>
    <mergeCell ref="F36:G36"/>
    <mergeCell ref="K36:L36"/>
    <mergeCell ref="B37:D37"/>
    <mergeCell ref="E37:L37"/>
    <mergeCell ref="B42:E42"/>
    <mergeCell ref="F42:L42"/>
    <mergeCell ref="C43:D43"/>
    <mergeCell ref="E43:F43"/>
    <mergeCell ref="G43:H43"/>
    <mergeCell ref="B44:C44"/>
    <mergeCell ref="E44:F44"/>
    <mergeCell ref="G44:L44"/>
    <mergeCell ref="B40:D40"/>
    <mergeCell ref="F40:G40"/>
    <mergeCell ref="H40:I40"/>
    <mergeCell ref="J40:L40"/>
    <mergeCell ref="B41:D41"/>
    <mergeCell ref="E41:G41"/>
    <mergeCell ref="H41:I41"/>
    <mergeCell ref="J41:L41"/>
    <mergeCell ref="B47:D47"/>
    <mergeCell ref="E47:G47"/>
    <mergeCell ref="J47:K47"/>
    <mergeCell ref="B48:D48"/>
    <mergeCell ref="E48:G48"/>
    <mergeCell ref="J48:K48"/>
    <mergeCell ref="B45:C45"/>
    <mergeCell ref="E45:G45"/>
    <mergeCell ref="H45:I45"/>
    <mergeCell ref="J45:L45"/>
    <mergeCell ref="B46:D46"/>
    <mergeCell ref="E46:G46"/>
    <mergeCell ref="J46:K46"/>
    <mergeCell ref="B51:L51"/>
    <mergeCell ref="B52:G52"/>
    <mergeCell ref="H52:L52"/>
    <mergeCell ref="B53:C53"/>
    <mergeCell ref="D53:G53"/>
    <mergeCell ref="H53:I53"/>
    <mergeCell ref="J53:L53"/>
    <mergeCell ref="B49:D49"/>
    <mergeCell ref="E49:G49"/>
    <mergeCell ref="J49:K49"/>
    <mergeCell ref="B50:D50"/>
    <mergeCell ref="E50:G50"/>
    <mergeCell ref="J50:K50"/>
    <mergeCell ref="B56:C56"/>
    <mergeCell ref="D56:G56"/>
    <mergeCell ref="H56:I56"/>
    <mergeCell ref="J56:L56"/>
    <mergeCell ref="B57:D57"/>
    <mergeCell ref="E57:L57"/>
    <mergeCell ref="B54:C54"/>
    <mergeCell ref="D54:G54"/>
    <mergeCell ref="H54:I54"/>
    <mergeCell ref="J54:L54"/>
    <mergeCell ref="B55:C55"/>
    <mergeCell ref="D55:G55"/>
    <mergeCell ref="H55:I55"/>
    <mergeCell ref="J55:L55"/>
    <mergeCell ref="K61:L61"/>
    <mergeCell ref="B62:D62"/>
    <mergeCell ref="E62:L62"/>
    <mergeCell ref="B58:D58"/>
    <mergeCell ref="E58:L58"/>
    <mergeCell ref="B59:L59"/>
    <mergeCell ref="B60:D60"/>
    <mergeCell ref="F60:H60"/>
    <mergeCell ref="I60:L60"/>
    <mergeCell ref="B64:C64"/>
    <mergeCell ref="D64:E64"/>
    <mergeCell ref="G64:H64"/>
    <mergeCell ref="B65:C65"/>
    <mergeCell ref="D65:E65"/>
    <mergeCell ref="G65:H65"/>
    <mergeCell ref="B61:D61"/>
    <mergeCell ref="F61:G61"/>
    <mergeCell ref="H61:I61"/>
    <mergeCell ref="B70:L70"/>
    <mergeCell ref="C71:E71"/>
    <mergeCell ref="G71:I71"/>
    <mergeCell ref="K71:L71"/>
    <mergeCell ref="C72:E72"/>
    <mergeCell ref="G72:I72"/>
    <mergeCell ref="K72:L72"/>
    <mergeCell ref="B66:L66"/>
    <mergeCell ref="B67:F67"/>
    <mergeCell ref="G67:L67"/>
    <mergeCell ref="B68:L68"/>
    <mergeCell ref="B69:C69"/>
    <mergeCell ref="D69:L69"/>
    <mergeCell ref="D75:L75"/>
    <mergeCell ref="C76:D76"/>
    <mergeCell ref="B77:L77"/>
    <mergeCell ref="B78:D78"/>
    <mergeCell ref="G78:I78"/>
    <mergeCell ref="K78:L78"/>
    <mergeCell ref="B73:C73"/>
    <mergeCell ref="D73:E73"/>
    <mergeCell ref="F73:G73"/>
    <mergeCell ref="K73:L73"/>
    <mergeCell ref="B74:C74"/>
    <mergeCell ref="D74:E74"/>
    <mergeCell ref="F74:G74"/>
    <mergeCell ref="K74:L74"/>
    <mergeCell ref="B81:G81"/>
    <mergeCell ref="H81:I81"/>
    <mergeCell ref="K82:L82"/>
    <mergeCell ref="C83:D83"/>
    <mergeCell ref="E83:F83"/>
    <mergeCell ref="G83:I83"/>
    <mergeCell ref="K83:L83"/>
    <mergeCell ref="C79:D79"/>
    <mergeCell ref="E79:F79"/>
    <mergeCell ref="G79:H79"/>
    <mergeCell ref="B80:C80"/>
    <mergeCell ref="D80:E80"/>
    <mergeCell ref="F80:G80"/>
    <mergeCell ref="H80:L80"/>
    <mergeCell ref="C86:D86"/>
    <mergeCell ref="F86:G86"/>
    <mergeCell ref="K86:L86"/>
    <mergeCell ref="C87:E87"/>
    <mergeCell ref="G87:H87"/>
    <mergeCell ref="J87:L87"/>
    <mergeCell ref="B84:C84"/>
    <mergeCell ref="F84:H84"/>
    <mergeCell ref="I84:J84"/>
    <mergeCell ref="K84:L84"/>
    <mergeCell ref="B85:D85"/>
    <mergeCell ref="G85:J85"/>
    <mergeCell ref="B91:C91"/>
    <mergeCell ref="D91:E91"/>
    <mergeCell ref="F91:G91"/>
    <mergeCell ref="H91:L91"/>
    <mergeCell ref="C92:D92"/>
    <mergeCell ref="F92:G92"/>
    <mergeCell ref="H92:I92"/>
    <mergeCell ref="C88:D88"/>
    <mergeCell ref="F88:H88"/>
    <mergeCell ref="I88:J88"/>
    <mergeCell ref="K88:L88"/>
    <mergeCell ref="B89:L89"/>
    <mergeCell ref="B90:C90"/>
    <mergeCell ref="D90:E90"/>
    <mergeCell ref="F90:G90"/>
    <mergeCell ref="H90:I90"/>
    <mergeCell ref="J90:K90"/>
    <mergeCell ref="C96:D96"/>
    <mergeCell ref="F96:H96"/>
    <mergeCell ref="J96:L96"/>
    <mergeCell ref="B97:C97"/>
    <mergeCell ref="D97:E97"/>
    <mergeCell ref="F97:G97"/>
    <mergeCell ref="K97:L97"/>
    <mergeCell ref="B93:D93"/>
    <mergeCell ref="F93:G93"/>
    <mergeCell ref="H93:I93"/>
    <mergeCell ref="B94:L94"/>
    <mergeCell ref="C95:D95"/>
    <mergeCell ref="F95:H95"/>
    <mergeCell ref="J95:L95"/>
    <mergeCell ref="B100:C100"/>
    <mergeCell ref="F100:G100"/>
    <mergeCell ref="H100:I100"/>
    <mergeCell ref="J100:L100"/>
    <mergeCell ref="C101:D101"/>
    <mergeCell ref="E101:F101"/>
    <mergeCell ref="G101:I101"/>
    <mergeCell ref="K101:L101"/>
    <mergeCell ref="B98:C98"/>
    <mergeCell ref="D98:E98"/>
    <mergeCell ref="F98:G98"/>
    <mergeCell ref="K98:L98"/>
    <mergeCell ref="B99:C99"/>
    <mergeCell ref="D99:E99"/>
    <mergeCell ref="G99:H99"/>
    <mergeCell ref="I99:J99"/>
    <mergeCell ref="K99:L99"/>
    <mergeCell ref="C104:D104"/>
    <mergeCell ref="C105:D105"/>
    <mergeCell ref="F105:G105"/>
    <mergeCell ref="H105:I105"/>
    <mergeCell ref="J105:L105"/>
    <mergeCell ref="B106:L106"/>
    <mergeCell ref="B102:C102"/>
    <mergeCell ref="D102:F102"/>
    <mergeCell ref="G102:H102"/>
    <mergeCell ref="I102:L102"/>
    <mergeCell ref="B103:C103"/>
    <mergeCell ref="D103:L103"/>
    <mergeCell ref="B109:C109"/>
    <mergeCell ref="D109:E109"/>
    <mergeCell ref="F109:G109"/>
    <mergeCell ref="H109:L109"/>
    <mergeCell ref="B110:G110"/>
    <mergeCell ref="H110:I110"/>
    <mergeCell ref="B107:C107"/>
    <mergeCell ref="F107:H107"/>
    <mergeCell ref="I107:J107"/>
    <mergeCell ref="K107:L107"/>
    <mergeCell ref="C108:D108"/>
    <mergeCell ref="E108:F108"/>
    <mergeCell ref="G108:H108"/>
    <mergeCell ref="B114:D114"/>
    <mergeCell ref="G114:J114"/>
    <mergeCell ref="C115:D115"/>
    <mergeCell ref="F115:G115"/>
    <mergeCell ref="K115:L115"/>
    <mergeCell ref="C116:E116"/>
    <mergeCell ref="G116:H116"/>
    <mergeCell ref="J116:L116"/>
    <mergeCell ref="K111:L111"/>
    <mergeCell ref="C112:D112"/>
    <mergeCell ref="E112:F112"/>
    <mergeCell ref="G112:I112"/>
    <mergeCell ref="K112:L112"/>
    <mergeCell ref="B113:C113"/>
    <mergeCell ref="D113:F113"/>
    <mergeCell ref="H113:I113"/>
    <mergeCell ref="J113:K113"/>
    <mergeCell ref="B119:L119"/>
    <mergeCell ref="C120:D120"/>
    <mergeCell ref="F120:H120"/>
    <mergeCell ref="J120:L120"/>
    <mergeCell ref="C121:D121"/>
    <mergeCell ref="F121:H121"/>
    <mergeCell ref="J121:L121"/>
    <mergeCell ref="B117:C117"/>
    <mergeCell ref="F117:H117"/>
    <mergeCell ref="I117:J117"/>
    <mergeCell ref="K117:L117"/>
    <mergeCell ref="B118:C118"/>
    <mergeCell ref="D118:E118"/>
    <mergeCell ref="I118:L118"/>
    <mergeCell ref="B124:C124"/>
    <mergeCell ref="I124:J124"/>
    <mergeCell ref="K124:L124"/>
    <mergeCell ref="B125:C125"/>
    <mergeCell ref="F125:G125"/>
    <mergeCell ref="H125:I125"/>
    <mergeCell ref="J125:L125"/>
    <mergeCell ref="B122:C122"/>
    <mergeCell ref="D122:E122"/>
    <mergeCell ref="F122:G122"/>
    <mergeCell ref="K122:L122"/>
    <mergeCell ref="B123:C123"/>
    <mergeCell ref="D123:E123"/>
    <mergeCell ref="F123:G123"/>
    <mergeCell ref="K123:L123"/>
    <mergeCell ref="C128:D128"/>
    <mergeCell ref="B129:L129"/>
    <mergeCell ref="B130:C130"/>
    <mergeCell ref="F130:H130"/>
    <mergeCell ref="I130:J130"/>
    <mergeCell ref="K130:L130"/>
    <mergeCell ref="C126:D126"/>
    <mergeCell ref="E126:F126"/>
    <mergeCell ref="G126:I126"/>
    <mergeCell ref="K126:L126"/>
    <mergeCell ref="B127:C127"/>
    <mergeCell ref="D127:L127"/>
    <mergeCell ref="B133:G133"/>
    <mergeCell ref="H133:I133"/>
    <mergeCell ref="K134:L134"/>
    <mergeCell ref="C135:D135"/>
    <mergeCell ref="E135:F135"/>
    <mergeCell ref="G135:I135"/>
    <mergeCell ref="K135:L135"/>
    <mergeCell ref="C131:D131"/>
    <mergeCell ref="E131:F131"/>
    <mergeCell ref="G131:H131"/>
    <mergeCell ref="B132:C132"/>
    <mergeCell ref="D132:E132"/>
    <mergeCell ref="F132:G132"/>
    <mergeCell ref="H132:L132"/>
    <mergeCell ref="B138:C138"/>
    <mergeCell ref="D138:E138"/>
    <mergeCell ref="K138:L138"/>
    <mergeCell ref="C139:D139"/>
    <mergeCell ref="E139:F139"/>
    <mergeCell ref="G139:I139"/>
    <mergeCell ref="K139:L139"/>
    <mergeCell ref="B136:C136"/>
    <mergeCell ref="F136:H136"/>
    <mergeCell ref="I136:J136"/>
    <mergeCell ref="K136:L136"/>
    <mergeCell ref="B137:D137"/>
    <mergeCell ref="G137:J137"/>
    <mergeCell ref="E146:H146"/>
    <mergeCell ref="C150:D150"/>
    <mergeCell ref="F150:G150"/>
    <mergeCell ref="I150:K150"/>
    <mergeCell ref="C154:E154"/>
    <mergeCell ref="I154:K154"/>
    <mergeCell ref="B140:C140"/>
    <mergeCell ref="F140:H140"/>
    <mergeCell ref="I140:J140"/>
    <mergeCell ref="K140:L140"/>
    <mergeCell ref="B141:C141"/>
    <mergeCell ref="D141:E141"/>
    <mergeCell ref="I141:L141"/>
  </mergeCells>
  <printOptions horizontalCentered="1"/>
  <pageMargins left="0.19685039370078741" right="0.19685039370078741" top="0.19685039370078741" bottom="0.19685039370078741" header="0.19685039370078741" footer="0.19685039370078741"/>
  <pageSetup scale="4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1" r:id="rId4" name="Check Box 3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113</xdr:row>
                    <xdr:rowOff>19050</xdr:rowOff>
                  </from>
                  <to>
                    <xdr:col>11</xdr:col>
                    <xdr:colOff>352425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5" name="Check Box 4">
              <controlPr defaultSize="0" autoFill="0" autoLine="0" autoPict="0">
                <anchor moveWithCells="1" sizeWithCells="1">
                  <from>
                    <xdr:col>11</xdr:col>
                    <xdr:colOff>914400</xdr:colOff>
                    <xdr:row>113</xdr:row>
                    <xdr:rowOff>19050</xdr:rowOff>
                  </from>
                  <to>
                    <xdr:col>11</xdr:col>
                    <xdr:colOff>1133475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6" name="Check Box 5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26</xdr:row>
                    <xdr:rowOff>38100</xdr:rowOff>
                  </from>
                  <to>
                    <xdr:col>11</xdr:col>
                    <xdr:colOff>352425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7" name="Check Box 6">
              <controlPr defaultSize="0" autoFill="0" autoLine="0" autoPict="0">
                <anchor moveWithCells="1" sizeWithCells="1">
                  <from>
                    <xdr:col>11</xdr:col>
                    <xdr:colOff>857250</xdr:colOff>
                    <xdr:row>26</xdr:row>
                    <xdr:rowOff>38100</xdr:rowOff>
                  </from>
                  <to>
                    <xdr:col>11</xdr:col>
                    <xdr:colOff>1076325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8" name="Check Box 9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23</xdr:row>
                    <xdr:rowOff>19050</xdr:rowOff>
                  </from>
                  <to>
                    <xdr:col>2</xdr:col>
                    <xdr:colOff>819150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9" name="Check Box 10">
              <controlPr defaultSize="0" autoFill="0" autoLine="0" autoPict="0">
                <anchor moveWithCells="1" sizeWithCells="1">
                  <from>
                    <xdr:col>2</xdr:col>
                    <xdr:colOff>123825</xdr:colOff>
                    <xdr:row>23</xdr:row>
                    <xdr:rowOff>19050</xdr:rowOff>
                  </from>
                  <to>
                    <xdr:col>2</xdr:col>
                    <xdr:colOff>342900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0" name="Check Box 11">
              <controlPr defaultSize="0" autoFill="0" autoLine="0" autoPict="0">
                <anchor moveWithCells="1" sizeWithCells="1">
                  <from>
                    <xdr:col>2</xdr:col>
                    <xdr:colOff>600075</xdr:colOff>
                    <xdr:row>110</xdr:row>
                    <xdr:rowOff>19050</xdr:rowOff>
                  </from>
                  <to>
                    <xdr:col>2</xdr:col>
                    <xdr:colOff>819150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1" name="Check Box 12">
              <controlPr defaultSize="0" autoFill="0" autoLine="0" autoPict="0">
                <anchor moveWithCells="1" sizeWithCells="1">
                  <from>
                    <xdr:col>2</xdr:col>
                    <xdr:colOff>123825</xdr:colOff>
                    <xdr:row>110</xdr:row>
                    <xdr:rowOff>28575</xdr:rowOff>
                  </from>
                  <to>
                    <xdr:col>2</xdr:col>
                    <xdr:colOff>342900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2" name="Check Box 15">
              <controlPr defaultSize="0" autoFill="0" autoLine="0" autoPict="0">
                <anchor moveWithCells="1" sizeWithCells="1">
                  <from>
                    <xdr:col>2</xdr:col>
                    <xdr:colOff>1047750</xdr:colOff>
                    <xdr:row>19</xdr:row>
                    <xdr:rowOff>38100</xdr:rowOff>
                  </from>
                  <to>
                    <xdr:col>2</xdr:col>
                    <xdr:colOff>1266825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13" name="Check Box 21">
              <controlPr defaultSize="0" autoFill="0" autoLine="0" autoPict="0">
                <anchor moveWithCells="1" sizeWithCells="1">
                  <from>
                    <xdr:col>3</xdr:col>
                    <xdr:colOff>1019175</xdr:colOff>
                    <xdr:row>106</xdr:row>
                    <xdr:rowOff>19050</xdr:rowOff>
                  </from>
                  <to>
                    <xdr:col>3</xdr:col>
                    <xdr:colOff>1238250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14" name="Check Box 22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106</xdr:row>
                    <xdr:rowOff>9525</xdr:rowOff>
                  </from>
                  <to>
                    <xdr:col>3</xdr:col>
                    <xdr:colOff>352425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15" name="Check Box 23">
              <controlPr defaultSize="0" autoFill="0" autoLine="0" autoPict="0">
                <anchor moveWithCells="1" sizeWithCells="1">
                  <from>
                    <xdr:col>4</xdr:col>
                    <xdr:colOff>962025</xdr:colOff>
                    <xdr:row>113</xdr:row>
                    <xdr:rowOff>28575</xdr:rowOff>
                  </from>
                  <to>
                    <xdr:col>4</xdr:col>
                    <xdr:colOff>1181100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16" name="Check Box 24">
              <controlPr defaultSize="0" autoFill="0" autoLine="0" autoPict="0">
                <anchor moveWithCells="1" sizeWithCells="1">
                  <from>
                    <xdr:col>4</xdr:col>
                    <xdr:colOff>171450</xdr:colOff>
                    <xdr:row>113</xdr:row>
                    <xdr:rowOff>19050</xdr:rowOff>
                  </from>
                  <to>
                    <xdr:col>4</xdr:col>
                    <xdr:colOff>381000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17" name="Check Box 25">
              <controlPr defaultSize="0" autoFill="0" autoLine="0" autoPict="0">
                <anchor moveWithCells="1" sizeWithCells="1">
                  <from>
                    <xdr:col>7</xdr:col>
                    <xdr:colOff>1000125</xdr:colOff>
                    <xdr:row>62</xdr:row>
                    <xdr:rowOff>47625</xdr:rowOff>
                  </from>
                  <to>
                    <xdr:col>7</xdr:col>
                    <xdr:colOff>1209675</xdr:colOff>
                    <xdr:row>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18" name="Check Box 26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62</xdr:row>
                    <xdr:rowOff>57150</xdr:rowOff>
                  </from>
                  <to>
                    <xdr:col>7</xdr:col>
                    <xdr:colOff>400050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19" name="Check Box 27">
              <controlPr defaultSize="0" autoFill="0" autoLine="0" autoPict="0">
                <anchor moveWithCells="1" sizeWithCells="1">
                  <from>
                    <xdr:col>3</xdr:col>
                    <xdr:colOff>1066800</xdr:colOff>
                    <xdr:row>27</xdr:row>
                    <xdr:rowOff>19050</xdr:rowOff>
                  </from>
                  <to>
                    <xdr:col>3</xdr:col>
                    <xdr:colOff>1285875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20" name="Check Box 28">
              <controlPr defaultSize="0" autoFill="0" autoLine="0" autoPict="0">
                <anchor moveWithCells="1" sizeWithCells="1">
                  <from>
                    <xdr:col>3</xdr:col>
                    <xdr:colOff>95250</xdr:colOff>
                    <xdr:row>27</xdr:row>
                    <xdr:rowOff>19050</xdr:rowOff>
                  </from>
                  <to>
                    <xdr:col>3</xdr:col>
                    <xdr:colOff>314325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21" name="Check Box 29">
              <controlPr defaultSize="0" autoFill="0" autoLine="0" autoPict="0">
                <anchor moveWithCells="1" sizeWithCells="1">
                  <from>
                    <xdr:col>4</xdr:col>
                    <xdr:colOff>1200150</xdr:colOff>
                    <xdr:row>23</xdr:row>
                    <xdr:rowOff>28575</xdr:rowOff>
                  </from>
                  <to>
                    <xdr:col>5</xdr:col>
                    <xdr:colOff>19050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22" name="Check Box 30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23</xdr:row>
                    <xdr:rowOff>19050</xdr:rowOff>
                  </from>
                  <to>
                    <xdr:col>4</xdr:col>
                    <xdr:colOff>666750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23" name="Check Box 31">
              <controlPr defaultSize="0" autoFill="0" autoLine="0" autoPict="0">
                <anchor moveWithCells="1" sizeWithCells="1">
                  <from>
                    <xdr:col>4</xdr:col>
                    <xdr:colOff>1209675</xdr:colOff>
                    <xdr:row>110</xdr:row>
                    <xdr:rowOff>28575</xdr:rowOff>
                  </from>
                  <to>
                    <xdr:col>5</xdr:col>
                    <xdr:colOff>28575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24" name="Check Box 32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110</xdr:row>
                    <xdr:rowOff>19050</xdr:rowOff>
                  </from>
                  <to>
                    <xdr:col>4</xdr:col>
                    <xdr:colOff>657225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25" name="Check Box 33">
              <controlPr defaultSize="0" autoFill="0" autoLine="0" autoPict="0">
                <anchor moveWithCells="1" sizeWithCells="1">
                  <from>
                    <xdr:col>6</xdr:col>
                    <xdr:colOff>1247775</xdr:colOff>
                    <xdr:row>66</xdr:row>
                    <xdr:rowOff>28575</xdr:rowOff>
                  </from>
                  <to>
                    <xdr:col>7</xdr:col>
                    <xdr:colOff>66675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26" name="Check Box 34">
              <controlPr defaultSize="0" autoFill="0" autoLine="0" autoPict="0">
                <anchor moveWithCells="1" sizeWithCells="1">
                  <from>
                    <xdr:col>8</xdr:col>
                    <xdr:colOff>1019175</xdr:colOff>
                    <xdr:row>66</xdr:row>
                    <xdr:rowOff>19050</xdr:rowOff>
                  </from>
                  <to>
                    <xdr:col>8</xdr:col>
                    <xdr:colOff>1228725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27" name="Check Box 35">
              <controlPr defaultSize="0" autoFill="0" autoLine="0" autoPict="0">
                <anchor moveWithCells="1" sizeWithCells="1">
                  <from>
                    <xdr:col>11</xdr:col>
                    <xdr:colOff>647700</xdr:colOff>
                    <xdr:row>66</xdr:row>
                    <xdr:rowOff>19050</xdr:rowOff>
                  </from>
                  <to>
                    <xdr:col>11</xdr:col>
                    <xdr:colOff>857250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28" name="Check Box 36">
              <controlPr defaultSize="0" autoFill="0" autoLine="0" autoPict="0">
                <anchor moveWithCells="1" sizeWithCells="1">
                  <from>
                    <xdr:col>7</xdr:col>
                    <xdr:colOff>923925</xdr:colOff>
                    <xdr:row>20</xdr:row>
                    <xdr:rowOff>9525</xdr:rowOff>
                  </from>
                  <to>
                    <xdr:col>7</xdr:col>
                    <xdr:colOff>1143000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29" name="Check Box 37">
              <controlPr defaultSize="0" autoFill="0" autoLine="0" autoPict="0">
                <anchor moveWithCells="1" sizeWithCells="1">
                  <from>
                    <xdr:col>8</xdr:col>
                    <xdr:colOff>904875</xdr:colOff>
                    <xdr:row>20</xdr:row>
                    <xdr:rowOff>19050</xdr:rowOff>
                  </from>
                  <to>
                    <xdr:col>8</xdr:col>
                    <xdr:colOff>1123950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30" name="Check Box 38">
              <controlPr defaultSize="0" autoFill="0" autoLine="0" autoPict="0">
                <anchor moveWithCells="1" sizeWithCells="1">
                  <from>
                    <xdr:col>10</xdr:col>
                    <xdr:colOff>1285875</xdr:colOff>
                    <xdr:row>20</xdr:row>
                    <xdr:rowOff>9525</xdr:rowOff>
                  </from>
                  <to>
                    <xdr:col>10</xdr:col>
                    <xdr:colOff>1504950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31" name="Check Box 39">
              <controlPr defaultSize="0" autoFill="0" autoLine="0" autoPict="0">
                <anchor moveWithCells="1" sizeWithCells="1">
                  <from>
                    <xdr:col>6</xdr:col>
                    <xdr:colOff>514350</xdr:colOff>
                    <xdr:row>21</xdr:row>
                    <xdr:rowOff>19050</xdr:rowOff>
                  </from>
                  <to>
                    <xdr:col>6</xdr:col>
                    <xdr:colOff>733425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32" name="Check Box 40">
              <controlPr defaultSize="0" autoFill="0" autoLine="0" autoPict="0">
                <anchor moveWithCells="1" sizeWithCells="1">
                  <from>
                    <xdr:col>4</xdr:col>
                    <xdr:colOff>1047750</xdr:colOff>
                    <xdr:row>21</xdr:row>
                    <xdr:rowOff>28575</xdr:rowOff>
                  </from>
                  <to>
                    <xdr:col>4</xdr:col>
                    <xdr:colOff>1266825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33" name="Check Box 41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21</xdr:row>
                    <xdr:rowOff>28575</xdr:rowOff>
                  </from>
                  <to>
                    <xdr:col>2</xdr:col>
                    <xdr:colOff>676275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34" name="Check Box 42">
              <controlPr defaultSize="0" autoFill="0" autoLine="0" autoPict="0">
                <anchor moveWithCells="1" sizeWithCells="1">
                  <from>
                    <xdr:col>9</xdr:col>
                    <xdr:colOff>904875</xdr:colOff>
                    <xdr:row>20</xdr:row>
                    <xdr:rowOff>19050</xdr:rowOff>
                  </from>
                  <to>
                    <xdr:col>9</xdr:col>
                    <xdr:colOff>1123950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35" name="Check Box 43">
              <controlPr defaultSize="0" autoFill="0" autoLine="0" autoPict="0">
                <anchor moveWithCells="1" sizeWithCells="1">
                  <from>
                    <xdr:col>11</xdr:col>
                    <xdr:colOff>981075</xdr:colOff>
                    <xdr:row>20</xdr:row>
                    <xdr:rowOff>9525</xdr:rowOff>
                  </from>
                  <to>
                    <xdr:col>12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2" r:id="rId36" name="Check Box 44">
              <controlPr defaultSize="0" autoFill="0" autoLine="0" autoPict="0">
                <anchor moveWithCells="1" sizeWithCells="1">
                  <from>
                    <xdr:col>9</xdr:col>
                    <xdr:colOff>990600</xdr:colOff>
                    <xdr:row>109</xdr:row>
                    <xdr:rowOff>66675</xdr:rowOff>
                  </from>
                  <to>
                    <xdr:col>9</xdr:col>
                    <xdr:colOff>1209675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3" r:id="rId37" name="Check Box 45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109</xdr:row>
                    <xdr:rowOff>57150</xdr:rowOff>
                  </from>
                  <to>
                    <xdr:col>9</xdr:col>
                    <xdr:colOff>361950</xdr:colOff>
                    <xdr:row>109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4" r:id="rId38" name="Check Box 46">
              <controlPr defaultSize="0" autoFill="0" autoLine="0" autoPict="0">
                <anchor moveWithCells="1" sizeWithCells="1">
                  <from>
                    <xdr:col>7</xdr:col>
                    <xdr:colOff>923925</xdr:colOff>
                    <xdr:row>107</xdr:row>
                    <xdr:rowOff>9525</xdr:rowOff>
                  </from>
                  <to>
                    <xdr:col>7</xdr:col>
                    <xdr:colOff>1143000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5" r:id="rId39" name="Check Box 47">
              <controlPr defaultSize="0" autoFill="0" autoLine="0" autoPict="0">
                <anchor moveWithCells="1" sizeWithCells="1">
                  <from>
                    <xdr:col>8</xdr:col>
                    <xdr:colOff>904875</xdr:colOff>
                    <xdr:row>107</xdr:row>
                    <xdr:rowOff>19050</xdr:rowOff>
                  </from>
                  <to>
                    <xdr:col>8</xdr:col>
                    <xdr:colOff>1123950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40" name="Check Box 48">
              <controlPr defaultSize="0" autoFill="0" autoLine="0" autoPict="0">
                <anchor moveWithCells="1" sizeWithCells="1">
                  <from>
                    <xdr:col>10</xdr:col>
                    <xdr:colOff>1285875</xdr:colOff>
                    <xdr:row>107</xdr:row>
                    <xdr:rowOff>9525</xdr:rowOff>
                  </from>
                  <to>
                    <xdr:col>10</xdr:col>
                    <xdr:colOff>1504950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41" name="Check Box 49">
              <controlPr defaultSize="0" autoFill="0" autoLine="0" autoPict="0">
                <anchor moveWithCells="1" sizeWithCells="1">
                  <from>
                    <xdr:col>6</xdr:col>
                    <xdr:colOff>514350</xdr:colOff>
                    <xdr:row>108</xdr:row>
                    <xdr:rowOff>19050</xdr:rowOff>
                  </from>
                  <to>
                    <xdr:col>6</xdr:col>
                    <xdr:colOff>733425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42" name="Check Box 50">
              <controlPr defaultSize="0" autoFill="0" autoLine="0" autoPict="0">
                <anchor moveWithCells="1" sizeWithCells="1">
                  <from>
                    <xdr:col>4</xdr:col>
                    <xdr:colOff>1047750</xdr:colOff>
                    <xdr:row>108</xdr:row>
                    <xdr:rowOff>28575</xdr:rowOff>
                  </from>
                  <to>
                    <xdr:col>4</xdr:col>
                    <xdr:colOff>1266825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43" name="Check Box 51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108</xdr:row>
                    <xdr:rowOff>28575</xdr:rowOff>
                  </from>
                  <to>
                    <xdr:col>2</xdr:col>
                    <xdr:colOff>676275</xdr:colOff>
                    <xdr:row>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44" name="Check Box 52">
              <controlPr defaultSize="0" autoFill="0" autoLine="0" autoPict="0">
                <anchor moveWithCells="1" sizeWithCells="1">
                  <from>
                    <xdr:col>9</xdr:col>
                    <xdr:colOff>904875</xdr:colOff>
                    <xdr:row>107</xdr:row>
                    <xdr:rowOff>19050</xdr:rowOff>
                  </from>
                  <to>
                    <xdr:col>9</xdr:col>
                    <xdr:colOff>1123950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45" name="Check Box 53">
              <controlPr defaultSize="0" autoFill="0" autoLine="0" autoPict="0">
                <anchor moveWithCells="1" sizeWithCells="1">
                  <from>
                    <xdr:col>11</xdr:col>
                    <xdr:colOff>981075</xdr:colOff>
                    <xdr:row>107</xdr:row>
                    <xdr:rowOff>9525</xdr:rowOff>
                  </from>
                  <to>
                    <xdr:col>12</xdr:col>
                    <xdr:colOff>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46" name="Check Box 54">
              <controlPr defaultSize="0" autoFill="0" autoLine="0" autoPict="0">
                <anchor moveWithCells="1" sizeWithCells="1">
                  <from>
                    <xdr:col>7</xdr:col>
                    <xdr:colOff>666750</xdr:colOff>
                    <xdr:row>30</xdr:row>
                    <xdr:rowOff>28575</xdr:rowOff>
                  </from>
                  <to>
                    <xdr:col>7</xdr:col>
                    <xdr:colOff>962025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47" name="Check Box 55">
              <controlPr defaultSize="0" autoFill="0" autoLine="0" autoPict="0">
                <anchor moveWithCells="1" sizeWithCells="1">
                  <from>
                    <xdr:col>4</xdr:col>
                    <xdr:colOff>1057275</xdr:colOff>
                    <xdr:row>63</xdr:row>
                    <xdr:rowOff>38100</xdr:rowOff>
                  </from>
                  <to>
                    <xdr:col>4</xdr:col>
                    <xdr:colOff>1276350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48" name="Check Box 56">
              <controlPr defaultSize="0" autoFill="0" autoLine="0" autoPict="0">
                <anchor moveWithCells="1" sizeWithCells="1">
                  <from>
                    <xdr:col>3</xdr:col>
                    <xdr:colOff>704850</xdr:colOff>
                    <xdr:row>63</xdr:row>
                    <xdr:rowOff>28575</xdr:rowOff>
                  </from>
                  <to>
                    <xdr:col>3</xdr:col>
                    <xdr:colOff>923925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49" name="Check Box 57">
              <controlPr defaultSize="0" autoFill="0" autoLine="0" autoPict="0">
                <anchor moveWithCells="1" sizeWithCells="1">
                  <from>
                    <xdr:col>5</xdr:col>
                    <xdr:colOff>666750</xdr:colOff>
                    <xdr:row>117</xdr:row>
                    <xdr:rowOff>28575</xdr:rowOff>
                  </from>
                  <to>
                    <xdr:col>5</xdr:col>
                    <xdr:colOff>914400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6" r:id="rId50" name="Check Box 58">
              <controlPr defaultSize="0" autoFill="0" autoLine="0" autoPict="0">
                <anchor moveWithCells="1" sizeWithCells="1">
                  <from>
                    <xdr:col>6</xdr:col>
                    <xdr:colOff>666750</xdr:colOff>
                    <xdr:row>117</xdr:row>
                    <xdr:rowOff>38100</xdr:rowOff>
                  </from>
                  <to>
                    <xdr:col>6</xdr:col>
                    <xdr:colOff>962025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7" r:id="rId51" name="Check Box 59">
              <controlPr defaultSize="0" autoFill="0" autoLine="0" autoPict="0">
                <anchor moveWithCells="1" sizeWithCells="1">
                  <from>
                    <xdr:col>7</xdr:col>
                    <xdr:colOff>666750</xdr:colOff>
                    <xdr:row>117</xdr:row>
                    <xdr:rowOff>28575</xdr:rowOff>
                  </from>
                  <to>
                    <xdr:col>7</xdr:col>
                    <xdr:colOff>962025</xdr:colOff>
                    <xdr:row>117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52" name="Check Box 60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136</xdr:row>
                    <xdr:rowOff>0</xdr:rowOff>
                  </from>
                  <to>
                    <xdr:col>11</xdr:col>
                    <xdr:colOff>352425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9" r:id="rId53" name="Check Box 61">
              <controlPr defaultSize="0" autoFill="0" autoLine="0" autoPict="0">
                <anchor moveWithCells="1" sizeWithCells="1">
                  <from>
                    <xdr:col>11</xdr:col>
                    <xdr:colOff>857250</xdr:colOff>
                    <xdr:row>136</xdr:row>
                    <xdr:rowOff>0</xdr:rowOff>
                  </from>
                  <to>
                    <xdr:col>11</xdr:col>
                    <xdr:colOff>1076325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0" r:id="rId54" name="Check Box 62">
              <controlPr defaultSize="0" autoFill="0" autoLine="0" autoPict="0">
                <anchor moveWithCells="1" sizeWithCells="1">
                  <from>
                    <xdr:col>2</xdr:col>
                    <xdr:colOff>638175</xdr:colOff>
                    <xdr:row>133</xdr:row>
                    <xdr:rowOff>9525</xdr:rowOff>
                  </from>
                  <to>
                    <xdr:col>3</xdr:col>
                    <xdr:colOff>28575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1" r:id="rId55" name="Check Box 63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133</xdr:row>
                    <xdr:rowOff>19050</xdr:rowOff>
                  </from>
                  <to>
                    <xdr:col>2</xdr:col>
                    <xdr:colOff>314325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2" r:id="rId56" name="Check Box 64">
              <controlPr defaultSize="0" autoFill="0" autoLine="0" autoPict="0">
                <anchor moveWithCells="1" sizeWithCells="1">
                  <from>
                    <xdr:col>5</xdr:col>
                    <xdr:colOff>666750</xdr:colOff>
                    <xdr:row>140</xdr:row>
                    <xdr:rowOff>28575</xdr:rowOff>
                  </from>
                  <to>
                    <xdr:col>5</xdr:col>
                    <xdr:colOff>885825</xdr:colOff>
                    <xdr:row>140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3" r:id="rId57" name="Check Box 65">
              <controlPr defaultSize="0" autoFill="0" autoLine="0" autoPict="0">
                <anchor moveWithCells="1" sizeWithCells="1">
                  <from>
                    <xdr:col>6</xdr:col>
                    <xdr:colOff>600075</xdr:colOff>
                    <xdr:row>140</xdr:row>
                    <xdr:rowOff>28575</xdr:rowOff>
                  </from>
                  <to>
                    <xdr:col>6</xdr:col>
                    <xdr:colOff>819150</xdr:colOff>
                    <xdr:row>140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4" r:id="rId58" name="Check Box 66">
              <controlPr defaultSize="0" autoFill="0" autoLine="0" autoPict="0">
                <anchor moveWithCells="1" sizeWithCells="1">
                  <from>
                    <xdr:col>3</xdr:col>
                    <xdr:colOff>981075</xdr:colOff>
                    <xdr:row>129</xdr:row>
                    <xdr:rowOff>19050</xdr:rowOff>
                  </from>
                  <to>
                    <xdr:col>3</xdr:col>
                    <xdr:colOff>1200150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5" r:id="rId59" name="Check Box 67">
              <controlPr defaultSize="0" autoFill="0" autoLine="0" autoPict="0">
                <anchor moveWithCells="1" sizeWithCells="1">
                  <from>
                    <xdr:col>3</xdr:col>
                    <xdr:colOff>133350</xdr:colOff>
                    <xdr:row>129</xdr:row>
                    <xdr:rowOff>9525</xdr:rowOff>
                  </from>
                  <to>
                    <xdr:col>3</xdr:col>
                    <xdr:colOff>352425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6" r:id="rId60" name="Check Box 68">
              <controlPr defaultSize="0" autoFill="0" autoLine="0" autoPict="0">
                <anchor moveWithCells="1" sizeWithCells="1">
                  <from>
                    <xdr:col>4</xdr:col>
                    <xdr:colOff>1200150</xdr:colOff>
                    <xdr:row>136</xdr:row>
                    <xdr:rowOff>0</xdr:rowOff>
                  </from>
                  <to>
                    <xdr:col>4</xdr:col>
                    <xdr:colOff>1419225</xdr:colOff>
                    <xdr:row>136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7" r:id="rId61" name="Check Box 69">
              <controlPr defaultSize="0" autoFill="0" autoLine="0" autoPict="0">
                <anchor moveWithCells="1" sizeWithCells="1">
                  <from>
                    <xdr:col>4</xdr:col>
                    <xdr:colOff>142875</xdr:colOff>
                    <xdr:row>136</xdr:row>
                    <xdr:rowOff>9525</xdr:rowOff>
                  </from>
                  <to>
                    <xdr:col>4</xdr:col>
                    <xdr:colOff>361950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8" r:id="rId62" name="Check Box 70">
              <controlPr defaultSize="0" autoFill="0" autoLine="0" autoPict="0">
                <anchor moveWithCells="1" sizeWithCells="1">
                  <from>
                    <xdr:col>4</xdr:col>
                    <xdr:colOff>866775</xdr:colOff>
                    <xdr:row>137</xdr:row>
                    <xdr:rowOff>9525</xdr:rowOff>
                  </from>
                  <to>
                    <xdr:col>4</xdr:col>
                    <xdr:colOff>1076325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9" r:id="rId63" name="Check Box 71">
              <controlPr defaultSize="0" autoFill="0" autoLine="0" autoPict="0">
                <anchor moveWithCells="1" sizeWithCells="1">
                  <from>
                    <xdr:col>3</xdr:col>
                    <xdr:colOff>581025</xdr:colOff>
                    <xdr:row>137</xdr:row>
                    <xdr:rowOff>9525</xdr:rowOff>
                  </from>
                  <to>
                    <xdr:col>3</xdr:col>
                    <xdr:colOff>800100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0" r:id="rId64" name="Check Box 72">
              <controlPr defaultSize="0" autoFill="0" autoLine="0" autoPict="0">
                <anchor moveWithCells="1" sizeWithCells="1">
                  <from>
                    <xdr:col>4</xdr:col>
                    <xdr:colOff>1209675</xdr:colOff>
                    <xdr:row>133</xdr:row>
                    <xdr:rowOff>9525</xdr:rowOff>
                  </from>
                  <to>
                    <xdr:col>5</xdr:col>
                    <xdr:colOff>28575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1" r:id="rId65" name="Check Box 73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133</xdr:row>
                    <xdr:rowOff>9525</xdr:rowOff>
                  </from>
                  <to>
                    <xdr:col>4</xdr:col>
                    <xdr:colOff>657225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2" r:id="rId66" name="Check Box 74">
              <controlPr defaultSize="0" autoFill="0" autoLine="0" autoPict="0">
                <anchor moveWithCells="1" sizeWithCells="1">
                  <from>
                    <xdr:col>9</xdr:col>
                    <xdr:colOff>904875</xdr:colOff>
                    <xdr:row>132</xdr:row>
                    <xdr:rowOff>66675</xdr:rowOff>
                  </from>
                  <to>
                    <xdr:col>9</xdr:col>
                    <xdr:colOff>1123950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3" r:id="rId67" name="Check Box 75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132</xdr:row>
                    <xdr:rowOff>57150</xdr:rowOff>
                  </from>
                  <to>
                    <xdr:col>9</xdr:col>
                    <xdr:colOff>361950</xdr:colOff>
                    <xdr:row>132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4" r:id="rId68" name="Check Box 76">
              <controlPr defaultSize="0" autoFill="0" autoLine="0" autoPict="0">
                <anchor moveWithCells="1" sizeWithCells="1">
                  <from>
                    <xdr:col>7</xdr:col>
                    <xdr:colOff>923925</xdr:colOff>
                    <xdr:row>130</xdr:row>
                    <xdr:rowOff>9525</xdr:rowOff>
                  </from>
                  <to>
                    <xdr:col>7</xdr:col>
                    <xdr:colOff>1143000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5" r:id="rId69" name="Check Box 77">
              <controlPr defaultSize="0" autoFill="0" autoLine="0" autoPict="0">
                <anchor moveWithCells="1" sizeWithCells="1">
                  <from>
                    <xdr:col>8</xdr:col>
                    <xdr:colOff>904875</xdr:colOff>
                    <xdr:row>130</xdr:row>
                    <xdr:rowOff>19050</xdr:rowOff>
                  </from>
                  <to>
                    <xdr:col>8</xdr:col>
                    <xdr:colOff>1123950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6" r:id="rId70" name="Check Box 78">
              <controlPr defaultSize="0" autoFill="0" autoLine="0" autoPict="0">
                <anchor moveWithCells="1" sizeWithCells="1">
                  <from>
                    <xdr:col>10</xdr:col>
                    <xdr:colOff>1285875</xdr:colOff>
                    <xdr:row>130</xdr:row>
                    <xdr:rowOff>9525</xdr:rowOff>
                  </from>
                  <to>
                    <xdr:col>10</xdr:col>
                    <xdr:colOff>1504950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7" r:id="rId71" name="Check Box 79">
              <controlPr defaultSize="0" autoFill="0" autoLine="0" autoPict="0">
                <anchor moveWithCells="1" sizeWithCells="1">
                  <from>
                    <xdr:col>6</xdr:col>
                    <xdr:colOff>514350</xdr:colOff>
                    <xdr:row>131</xdr:row>
                    <xdr:rowOff>19050</xdr:rowOff>
                  </from>
                  <to>
                    <xdr:col>6</xdr:col>
                    <xdr:colOff>733425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8" r:id="rId72" name="Check Box 80">
              <controlPr defaultSize="0" autoFill="0" autoLine="0" autoPict="0">
                <anchor moveWithCells="1" sizeWithCells="1">
                  <from>
                    <xdr:col>4</xdr:col>
                    <xdr:colOff>1047750</xdr:colOff>
                    <xdr:row>131</xdr:row>
                    <xdr:rowOff>28575</xdr:rowOff>
                  </from>
                  <to>
                    <xdr:col>4</xdr:col>
                    <xdr:colOff>1266825</xdr:colOff>
                    <xdr:row>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9" r:id="rId73" name="Check Box 81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131</xdr:row>
                    <xdr:rowOff>28575</xdr:rowOff>
                  </from>
                  <to>
                    <xdr:col>2</xdr:col>
                    <xdr:colOff>676275</xdr:colOff>
                    <xdr:row>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0" r:id="rId74" name="Check Box 82">
              <controlPr defaultSize="0" autoFill="0" autoLine="0" autoPict="0">
                <anchor moveWithCells="1" sizeWithCells="1">
                  <from>
                    <xdr:col>9</xdr:col>
                    <xdr:colOff>904875</xdr:colOff>
                    <xdr:row>130</xdr:row>
                    <xdr:rowOff>19050</xdr:rowOff>
                  </from>
                  <to>
                    <xdr:col>9</xdr:col>
                    <xdr:colOff>1123950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1" r:id="rId75" name="Check Box 83">
              <controlPr defaultSize="0" autoFill="0" autoLine="0" autoPict="0">
                <anchor moveWithCells="1" sizeWithCells="1">
                  <from>
                    <xdr:col>11</xdr:col>
                    <xdr:colOff>981075</xdr:colOff>
                    <xdr:row>130</xdr:row>
                    <xdr:rowOff>9525</xdr:rowOff>
                  </from>
                  <to>
                    <xdr:col>12</xdr:col>
                    <xdr:colOff>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2" r:id="rId76" name="Check Box 84">
              <controlPr defaultSize="0" autoFill="0" autoLine="0" autoPict="0">
                <anchor moveWithCells="1" sizeWithCells="1">
                  <from>
                    <xdr:col>7</xdr:col>
                    <xdr:colOff>666750</xdr:colOff>
                    <xdr:row>140</xdr:row>
                    <xdr:rowOff>38100</xdr:rowOff>
                  </from>
                  <to>
                    <xdr:col>7</xdr:col>
                    <xdr:colOff>857250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3" r:id="rId77" name="Check Box 85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12</xdr:row>
                    <xdr:rowOff>38100</xdr:rowOff>
                  </from>
                  <to>
                    <xdr:col>1</xdr:col>
                    <xdr:colOff>523875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4" r:id="rId78" name="Check Box 86">
              <controlPr defaultSize="0" autoFill="0" autoLine="0" autoPict="0">
                <anchor moveWithCells="1" sizeWithCells="1">
                  <from>
                    <xdr:col>2</xdr:col>
                    <xdr:colOff>561975</xdr:colOff>
                    <xdr:row>12</xdr:row>
                    <xdr:rowOff>47625</xdr:rowOff>
                  </from>
                  <to>
                    <xdr:col>2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8" r:id="rId79" name="Check Box 90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73</xdr:row>
                    <xdr:rowOff>38100</xdr:rowOff>
                  </from>
                  <to>
                    <xdr:col>9</xdr:col>
                    <xdr:colOff>361950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9" r:id="rId80" name="Check Box 91">
              <controlPr defaultSize="0" autoFill="0" autoLine="0" autoPict="0">
                <anchor moveWithCells="1" sizeWithCells="1">
                  <from>
                    <xdr:col>9</xdr:col>
                    <xdr:colOff>1000125</xdr:colOff>
                    <xdr:row>73</xdr:row>
                    <xdr:rowOff>28575</xdr:rowOff>
                  </from>
                  <to>
                    <xdr:col>9</xdr:col>
                    <xdr:colOff>1219200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0" r:id="rId81" name="Check Box 92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73</xdr:row>
                    <xdr:rowOff>38100</xdr:rowOff>
                  </from>
                  <to>
                    <xdr:col>1</xdr:col>
                    <xdr:colOff>523875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1" r:id="rId82" name="Check Box 93">
              <controlPr defaultSize="0" autoFill="0" autoLine="0" autoPict="0">
                <anchor moveWithCells="1" sizeWithCells="1">
                  <from>
                    <xdr:col>2</xdr:col>
                    <xdr:colOff>561975</xdr:colOff>
                    <xdr:row>73</xdr:row>
                    <xdr:rowOff>38100</xdr:rowOff>
                  </from>
                  <to>
                    <xdr:col>2</xdr:col>
                    <xdr:colOff>771525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2" r:id="rId83" name="Check Box 94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84</xdr:row>
                    <xdr:rowOff>38100</xdr:rowOff>
                  </from>
                  <to>
                    <xdr:col>11</xdr:col>
                    <xdr:colOff>352425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3" r:id="rId84" name="Check Box 95">
              <controlPr defaultSize="0" autoFill="0" autoLine="0" autoPict="0">
                <anchor moveWithCells="1" sizeWithCells="1">
                  <from>
                    <xdr:col>11</xdr:col>
                    <xdr:colOff>885825</xdr:colOff>
                    <xdr:row>84</xdr:row>
                    <xdr:rowOff>38100</xdr:rowOff>
                  </from>
                  <to>
                    <xdr:col>11</xdr:col>
                    <xdr:colOff>1104900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4" r:id="rId85" name="Check Box 96">
              <controlPr defaultSize="0" autoFill="0" autoLine="0" autoPict="0">
                <anchor moveWithCells="1" sizeWithCells="1">
                  <from>
                    <xdr:col>2</xdr:col>
                    <xdr:colOff>609600</xdr:colOff>
                    <xdr:row>81</xdr:row>
                    <xdr:rowOff>19050</xdr:rowOff>
                  </from>
                  <to>
                    <xdr:col>3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5" r:id="rId86" name="Check Box 97">
              <controlPr defaultSize="0" autoFill="0" autoLine="0" autoPict="0">
                <anchor moveWithCells="1" sizeWithCells="1">
                  <from>
                    <xdr:col>2</xdr:col>
                    <xdr:colOff>123825</xdr:colOff>
                    <xdr:row>81</xdr:row>
                    <xdr:rowOff>19050</xdr:rowOff>
                  </from>
                  <to>
                    <xdr:col>2</xdr:col>
                    <xdr:colOff>342900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6" r:id="rId87" name="Check Box 98">
              <controlPr defaultSize="0" autoFill="0" autoLine="0" autoPict="0">
                <anchor moveWithCells="1" sizeWithCells="1">
                  <from>
                    <xdr:col>4</xdr:col>
                    <xdr:colOff>1304925</xdr:colOff>
                    <xdr:row>84</xdr:row>
                    <xdr:rowOff>19050</xdr:rowOff>
                  </from>
                  <to>
                    <xdr:col>4</xdr:col>
                    <xdr:colOff>1524000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7" r:id="rId88" name="Check Box 99">
              <controlPr defaultSize="0" autoFill="0" autoLine="0" autoPict="0">
                <anchor moveWithCells="1" sizeWithCells="1">
                  <from>
                    <xdr:col>4</xdr:col>
                    <xdr:colOff>142875</xdr:colOff>
                    <xdr:row>84</xdr:row>
                    <xdr:rowOff>19050</xdr:rowOff>
                  </from>
                  <to>
                    <xdr:col>4</xdr:col>
                    <xdr:colOff>361950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8" r:id="rId89" name="Check Box 100">
              <controlPr defaultSize="0" autoFill="0" autoLine="0" autoPict="0">
                <anchor moveWithCells="1" sizeWithCells="1">
                  <from>
                    <xdr:col>9</xdr:col>
                    <xdr:colOff>1009650</xdr:colOff>
                    <xdr:row>80</xdr:row>
                    <xdr:rowOff>66675</xdr:rowOff>
                  </from>
                  <to>
                    <xdr:col>9</xdr:col>
                    <xdr:colOff>1228725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9" r:id="rId90" name="Check Box 101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80</xdr:row>
                    <xdr:rowOff>57150</xdr:rowOff>
                  </from>
                  <to>
                    <xdr:col>9</xdr:col>
                    <xdr:colOff>361950</xdr:colOff>
                    <xdr:row>80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" r:id="rId91" name="Check Box 102">
              <controlPr defaultSize="0" autoFill="0" autoLine="0" autoPict="0">
                <anchor moveWithCells="1" sizeWithCells="1">
                  <from>
                    <xdr:col>3</xdr:col>
                    <xdr:colOff>1066800</xdr:colOff>
                    <xdr:row>85</xdr:row>
                    <xdr:rowOff>19050</xdr:rowOff>
                  </from>
                  <to>
                    <xdr:col>3</xdr:col>
                    <xdr:colOff>1285875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" r:id="rId92" name="Check Box 103">
              <controlPr defaultSize="0" autoFill="0" autoLine="0" autoPict="0">
                <anchor moveWithCells="1" sizeWithCells="1">
                  <from>
                    <xdr:col>3</xdr:col>
                    <xdr:colOff>95250</xdr:colOff>
                    <xdr:row>85</xdr:row>
                    <xdr:rowOff>19050</xdr:rowOff>
                  </from>
                  <to>
                    <xdr:col>3</xdr:col>
                    <xdr:colOff>314325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" r:id="rId93" name="Check Box 104">
              <controlPr defaultSize="0" autoFill="0" autoLine="0" autoPict="0">
                <anchor moveWithCells="1" sizeWithCells="1">
                  <from>
                    <xdr:col>4</xdr:col>
                    <xdr:colOff>1257300</xdr:colOff>
                    <xdr:row>81</xdr:row>
                    <xdr:rowOff>19050</xdr:rowOff>
                  </from>
                  <to>
                    <xdr:col>4</xdr:col>
                    <xdr:colOff>1485900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" r:id="rId94" name="Check Box 105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81</xdr:row>
                    <xdr:rowOff>9525</xdr:rowOff>
                  </from>
                  <to>
                    <xdr:col>4</xdr:col>
                    <xdr:colOff>666750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4" r:id="rId95" name="Check Box 106">
              <controlPr defaultSize="0" autoFill="0" autoLine="0" autoPict="0">
                <anchor moveWithCells="1" sizeWithCells="1">
                  <from>
                    <xdr:col>7</xdr:col>
                    <xdr:colOff>923925</xdr:colOff>
                    <xdr:row>78</xdr:row>
                    <xdr:rowOff>9525</xdr:rowOff>
                  </from>
                  <to>
                    <xdr:col>7</xdr:col>
                    <xdr:colOff>1143000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5" r:id="rId96" name="Check Box 107">
              <controlPr defaultSize="0" autoFill="0" autoLine="0" autoPict="0">
                <anchor moveWithCells="1" sizeWithCells="1">
                  <from>
                    <xdr:col>8</xdr:col>
                    <xdr:colOff>904875</xdr:colOff>
                    <xdr:row>78</xdr:row>
                    <xdr:rowOff>19050</xdr:rowOff>
                  </from>
                  <to>
                    <xdr:col>8</xdr:col>
                    <xdr:colOff>1123950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6" r:id="rId97" name="Check Box 108">
              <controlPr defaultSize="0" autoFill="0" autoLine="0" autoPict="0">
                <anchor moveWithCells="1" sizeWithCells="1">
                  <from>
                    <xdr:col>10</xdr:col>
                    <xdr:colOff>1285875</xdr:colOff>
                    <xdr:row>78</xdr:row>
                    <xdr:rowOff>9525</xdr:rowOff>
                  </from>
                  <to>
                    <xdr:col>10</xdr:col>
                    <xdr:colOff>1504950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7" r:id="rId98" name="Check Box 109">
              <controlPr defaultSize="0" autoFill="0" autoLine="0" autoPict="0">
                <anchor moveWithCells="1" sizeWithCells="1">
                  <from>
                    <xdr:col>6</xdr:col>
                    <xdr:colOff>514350</xdr:colOff>
                    <xdr:row>79</xdr:row>
                    <xdr:rowOff>19050</xdr:rowOff>
                  </from>
                  <to>
                    <xdr:col>6</xdr:col>
                    <xdr:colOff>733425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8" r:id="rId99" name="Check Box 110">
              <controlPr defaultSize="0" autoFill="0" autoLine="0" autoPict="0">
                <anchor moveWithCells="1" sizeWithCells="1">
                  <from>
                    <xdr:col>4</xdr:col>
                    <xdr:colOff>1047750</xdr:colOff>
                    <xdr:row>79</xdr:row>
                    <xdr:rowOff>28575</xdr:rowOff>
                  </from>
                  <to>
                    <xdr:col>4</xdr:col>
                    <xdr:colOff>1266825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9" r:id="rId100" name="Check Box 111">
              <controlPr defaultSize="0" autoFill="0" autoLine="0" autoPict="0">
                <anchor moveWithCells="1" sizeWithCells="1">
                  <from>
                    <xdr:col>2</xdr:col>
                    <xdr:colOff>457200</xdr:colOff>
                    <xdr:row>79</xdr:row>
                    <xdr:rowOff>28575</xdr:rowOff>
                  </from>
                  <to>
                    <xdr:col>2</xdr:col>
                    <xdr:colOff>676275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0" r:id="rId101" name="Check Box 112">
              <controlPr defaultSize="0" autoFill="0" autoLine="0" autoPict="0">
                <anchor moveWithCells="1" sizeWithCells="1">
                  <from>
                    <xdr:col>9</xdr:col>
                    <xdr:colOff>904875</xdr:colOff>
                    <xdr:row>78</xdr:row>
                    <xdr:rowOff>19050</xdr:rowOff>
                  </from>
                  <to>
                    <xdr:col>9</xdr:col>
                    <xdr:colOff>1123950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1" r:id="rId102" name="Check Box 113">
              <controlPr defaultSize="0" autoFill="0" autoLine="0" autoPict="0">
                <anchor moveWithCells="1" sizeWithCells="1">
                  <from>
                    <xdr:col>11</xdr:col>
                    <xdr:colOff>981075</xdr:colOff>
                    <xdr:row>78</xdr:row>
                    <xdr:rowOff>9525</xdr:rowOff>
                  </from>
                  <to>
                    <xdr:col>12</xdr:col>
                    <xdr:colOff>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2" r:id="rId103" name="Check Box 114">
              <controlPr defaultSize="0" autoFill="0" autoLine="0" autoPict="0">
                <anchor moveWithCells="1" sizeWithCells="1">
                  <from>
                    <xdr:col>4</xdr:col>
                    <xdr:colOff>1276350</xdr:colOff>
                    <xdr:row>77</xdr:row>
                    <xdr:rowOff>28575</xdr:rowOff>
                  </from>
                  <to>
                    <xdr:col>4</xdr:col>
                    <xdr:colOff>1495425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3" r:id="rId104" name="Check Box 115">
              <controlPr defaultSize="0" autoFill="0" autoLine="0" autoPict="0">
                <anchor moveWithCells="1" sizeWithCells="1">
                  <from>
                    <xdr:col>4</xdr:col>
                    <xdr:colOff>314325</xdr:colOff>
                    <xdr:row>77</xdr:row>
                    <xdr:rowOff>28575</xdr:rowOff>
                  </from>
                  <to>
                    <xdr:col>4</xdr:col>
                    <xdr:colOff>533400</xdr:colOff>
                    <xdr:row>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4" r:id="rId105" name="Check Box 116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97</xdr:row>
                    <xdr:rowOff>38100</xdr:rowOff>
                  </from>
                  <to>
                    <xdr:col>9</xdr:col>
                    <xdr:colOff>361950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5" r:id="rId106" name="Check Box 117">
              <controlPr defaultSize="0" autoFill="0" autoLine="0" autoPict="0">
                <anchor moveWithCells="1" sizeWithCells="1">
                  <from>
                    <xdr:col>9</xdr:col>
                    <xdr:colOff>962025</xdr:colOff>
                    <xdr:row>97</xdr:row>
                    <xdr:rowOff>28575</xdr:rowOff>
                  </from>
                  <to>
                    <xdr:col>9</xdr:col>
                    <xdr:colOff>1181100</xdr:colOff>
                    <xdr:row>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6" r:id="rId107" name="Check Box 118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97</xdr:row>
                    <xdr:rowOff>38100</xdr:rowOff>
                  </from>
                  <to>
                    <xdr:col>1</xdr:col>
                    <xdr:colOff>523875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7" r:id="rId108" name="Check Box 119">
              <controlPr defaultSize="0" autoFill="0" autoLine="0" autoPict="0">
                <anchor moveWithCells="1" sizeWithCells="1">
                  <from>
                    <xdr:col>2</xdr:col>
                    <xdr:colOff>561975</xdr:colOff>
                    <xdr:row>97</xdr:row>
                    <xdr:rowOff>38100</xdr:rowOff>
                  </from>
                  <to>
                    <xdr:col>2</xdr:col>
                    <xdr:colOff>771525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8" r:id="rId109" name="Check Box 120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122</xdr:row>
                    <xdr:rowOff>38100</xdr:rowOff>
                  </from>
                  <to>
                    <xdr:col>9</xdr:col>
                    <xdr:colOff>361950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9" r:id="rId110" name="Check Box 121">
              <controlPr defaultSize="0" autoFill="0" autoLine="0" autoPict="0">
                <anchor moveWithCells="1" sizeWithCells="1">
                  <from>
                    <xdr:col>9</xdr:col>
                    <xdr:colOff>866775</xdr:colOff>
                    <xdr:row>122</xdr:row>
                    <xdr:rowOff>28575</xdr:rowOff>
                  </from>
                  <to>
                    <xdr:col>9</xdr:col>
                    <xdr:colOff>1085850</xdr:colOff>
                    <xdr:row>122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0" r:id="rId111" name="Check Box 122">
              <controlPr defaultSize="0" autoFill="0" autoLine="0" autoPict="0">
                <anchor moveWithCells="1" sizeWithCells="1">
                  <from>
                    <xdr:col>1</xdr:col>
                    <xdr:colOff>314325</xdr:colOff>
                    <xdr:row>122</xdr:row>
                    <xdr:rowOff>38100</xdr:rowOff>
                  </from>
                  <to>
                    <xdr:col>1</xdr:col>
                    <xdr:colOff>523875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1" r:id="rId112" name="Check Box 123">
              <controlPr defaultSize="0" autoFill="0" autoLine="0" autoPict="0">
                <anchor moveWithCells="1" sizeWithCells="1">
                  <from>
                    <xdr:col>2</xdr:col>
                    <xdr:colOff>561975</xdr:colOff>
                    <xdr:row>122</xdr:row>
                    <xdr:rowOff>38100</xdr:rowOff>
                  </from>
                  <to>
                    <xdr:col>2</xdr:col>
                    <xdr:colOff>771525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2" r:id="rId113" name="Check Box 124">
              <controlPr defaultSize="0" autoFill="0" autoLine="0" autoPict="0">
                <anchor moveWithCells="1" sizeWithCells="1">
                  <from>
                    <xdr:col>3</xdr:col>
                    <xdr:colOff>1019175</xdr:colOff>
                    <xdr:row>100</xdr:row>
                    <xdr:rowOff>19050</xdr:rowOff>
                  </from>
                  <to>
                    <xdr:col>3</xdr:col>
                    <xdr:colOff>1228725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3" r:id="rId114" name="Check Box 125">
              <controlPr defaultSize="0" autoFill="0" autoLine="0" autoPict="0">
                <anchor moveWithCells="1" sizeWithCells="1">
                  <from>
                    <xdr:col>2</xdr:col>
                    <xdr:colOff>1219200</xdr:colOff>
                    <xdr:row>100</xdr:row>
                    <xdr:rowOff>38100</xdr:rowOff>
                  </from>
                  <to>
                    <xdr:col>3</xdr:col>
                    <xdr:colOff>19050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4" r:id="rId115" name="Check Box 126">
              <controlPr defaultSize="0" autoFill="0" autoLine="0" autoPict="0">
                <anchor moveWithCells="1" sizeWithCells="1">
                  <from>
                    <xdr:col>2</xdr:col>
                    <xdr:colOff>704850</xdr:colOff>
                    <xdr:row>100</xdr:row>
                    <xdr:rowOff>28575</xdr:rowOff>
                  </from>
                  <to>
                    <xdr:col>3</xdr:col>
                    <xdr:colOff>85725</xdr:colOff>
                    <xdr:row>100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5" r:id="rId116" name="Check Box 127">
              <controlPr defaultSize="0" autoFill="0" autoLine="0" autoPict="0">
                <anchor moveWithCells="1" sizeWithCells="1">
                  <from>
                    <xdr:col>3</xdr:col>
                    <xdr:colOff>1066800</xdr:colOff>
                    <xdr:row>114</xdr:row>
                    <xdr:rowOff>19050</xdr:rowOff>
                  </from>
                  <to>
                    <xdr:col>3</xdr:col>
                    <xdr:colOff>1285875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6" r:id="rId117" name="Check Box 128">
              <controlPr defaultSize="0" autoFill="0" autoLine="0" autoPict="0">
                <anchor moveWithCells="1" sizeWithCells="1">
                  <from>
                    <xdr:col>3</xdr:col>
                    <xdr:colOff>95250</xdr:colOff>
                    <xdr:row>114</xdr:row>
                    <xdr:rowOff>19050</xdr:rowOff>
                  </from>
                  <to>
                    <xdr:col>3</xdr:col>
                    <xdr:colOff>314325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7" r:id="rId118" name="Check Box 129">
              <controlPr defaultSize="0" autoFill="0" autoLine="0" autoPict="0">
                <anchor moveWithCells="1" sizeWithCells="1">
                  <from>
                    <xdr:col>3</xdr:col>
                    <xdr:colOff>904875</xdr:colOff>
                    <xdr:row>125</xdr:row>
                    <xdr:rowOff>19050</xdr:rowOff>
                  </from>
                  <to>
                    <xdr:col>3</xdr:col>
                    <xdr:colOff>1114425</xdr:colOff>
                    <xdr:row>125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8" r:id="rId119" name="Check Box 130">
              <controlPr defaultSize="0" autoFill="0" autoLine="0" autoPict="0">
                <anchor moveWithCells="1" sizeWithCells="1">
                  <from>
                    <xdr:col>2</xdr:col>
                    <xdr:colOff>1219200</xdr:colOff>
                    <xdr:row>125</xdr:row>
                    <xdr:rowOff>38100</xdr:rowOff>
                  </from>
                  <to>
                    <xdr:col>3</xdr:col>
                    <xdr:colOff>19050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9" r:id="rId120" name="Check Box 131">
              <controlPr defaultSize="0" autoFill="0" autoLine="0" autoPict="0">
                <anchor moveWithCells="1" sizeWithCells="1">
                  <from>
                    <xdr:col>2</xdr:col>
                    <xdr:colOff>742950</xdr:colOff>
                    <xdr:row>125</xdr:row>
                    <xdr:rowOff>28575</xdr:rowOff>
                  </from>
                  <to>
                    <xdr:col>3</xdr:col>
                    <xdr:colOff>123825</xdr:colOff>
                    <xdr:row>125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FFC000"/>
    <pageSetUpPr fitToPage="1"/>
  </sheetPr>
  <dimension ref="A1:AK138"/>
  <sheetViews>
    <sheetView showGridLines="0" workbookViewId="0">
      <selection activeCell="H104" sqref="H104:K104"/>
    </sheetView>
  </sheetViews>
  <sheetFormatPr baseColWidth="10" defaultColWidth="10.85546875" defaultRowHeight="12.75"/>
  <cols>
    <col min="1" max="10" width="3.7109375" style="7" customWidth="1"/>
    <col min="11" max="11" width="4.42578125" style="7" customWidth="1"/>
    <col min="12" max="18" width="3.7109375" style="7" customWidth="1"/>
    <col min="19" max="19" width="4.7109375" style="7" customWidth="1"/>
    <col min="20" max="30" width="3.7109375" style="7" customWidth="1"/>
    <col min="31" max="32" width="3.5703125" style="7" customWidth="1"/>
    <col min="33" max="33" width="28.42578125" style="7" hidden="1" customWidth="1"/>
    <col min="34" max="34" width="3.5703125" style="7" hidden="1" customWidth="1"/>
    <col min="35" max="35" width="15.85546875" style="7" hidden="1" customWidth="1"/>
    <col min="36" max="36" width="11.42578125" style="7" customWidth="1"/>
    <col min="37" max="37" width="16.5703125" style="7" bestFit="1" customWidth="1"/>
    <col min="38" max="16384" width="10.85546875" style="7"/>
  </cols>
  <sheetData>
    <row r="1" spans="1:35" ht="18.75">
      <c r="A1" s="639" t="s">
        <v>388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</row>
    <row r="3" spans="1:35">
      <c r="A3" s="679" t="s">
        <v>148</v>
      </c>
      <c r="B3" s="680"/>
      <c r="C3" s="680"/>
      <c r="D3" s="418"/>
      <c r="E3" s="641" t="s">
        <v>40</v>
      </c>
      <c r="F3" s="642"/>
      <c r="G3" s="642"/>
      <c r="H3" s="642"/>
      <c r="I3" s="642"/>
      <c r="J3" s="642"/>
      <c r="K3" s="642"/>
      <c r="L3" s="642"/>
      <c r="M3" s="642"/>
      <c r="N3" s="643"/>
    </row>
    <row r="4" spans="1:35">
      <c r="A4" s="626" t="s">
        <v>376</v>
      </c>
      <c r="B4" s="626"/>
      <c r="C4" s="626"/>
      <c r="D4" s="626"/>
      <c r="E4" s="626"/>
      <c r="F4" s="626"/>
      <c r="G4" s="626"/>
      <c r="H4" s="620" t="s">
        <v>98</v>
      </c>
      <c r="I4" s="621"/>
      <c r="J4" s="621"/>
      <c r="K4" s="621"/>
      <c r="L4" s="621"/>
      <c r="M4" s="621"/>
      <c r="N4" s="622"/>
      <c r="O4" s="620" t="s">
        <v>179</v>
      </c>
      <c r="P4" s="621"/>
      <c r="Q4" s="621"/>
      <c r="R4" s="621"/>
      <c r="S4" s="622"/>
      <c r="T4" s="620" t="s">
        <v>180</v>
      </c>
      <c r="U4" s="621"/>
      <c r="V4" s="621"/>
      <c r="W4" s="621"/>
      <c r="X4" s="621"/>
      <c r="Y4" s="621"/>
      <c r="Z4" s="620" t="s">
        <v>181</v>
      </c>
      <c r="AA4" s="621"/>
      <c r="AB4" s="621"/>
      <c r="AC4" s="621"/>
      <c r="AD4" s="622"/>
      <c r="AG4" s="7" t="s">
        <v>40</v>
      </c>
      <c r="AI4" s="7" t="s">
        <v>10</v>
      </c>
    </row>
    <row r="5" spans="1:35" ht="14.45" customHeight="1">
      <c r="A5" s="627" t="s">
        <v>259</v>
      </c>
      <c r="B5" s="627"/>
      <c r="C5" s="627"/>
      <c r="D5" s="627"/>
      <c r="E5" s="627"/>
      <c r="F5" s="627"/>
      <c r="G5" s="627"/>
      <c r="H5" s="623">
        <f ca="1">+TODAY()</f>
        <v>45631</v>
      </c>
      <c r="I5" s="624"/>
      <c r="J5" s="624"/>
      <c r="K5" s="624"/>
      <c r="L5" s="624"/>
      <c r="M5" s="624"/>
      <c r="N5" s="625"/>
      <c r="O5" s="641" t="s">
        <v>377</v>
      </c>
      <c r="P5" s="642"/>
      <c r="Q5" s="642"/>
      <c r="R5" s="642"/>
      <c r="S5" s="643"/>
      <c r="T5" s="641" t="str">
        <f>+DATOS!D109</f>
        <v>JOSELINNE REYES</v>
      </c>
      <c r="U5" s="642"/>
      <c r="V5" s="642"/>
      <c r="W5" s="642"/>
      <c r="X5" s="642"/>
      <c r="Y5" s="643"/>
      <c r="Z5" s="641" t="s">
        <v>390</v>
      </c>
      <c r="AA5" s="642"/>
      <c r="AB5" s="642"/>
      <c r="AC5" s="642"/>
      <c r="AD5" s="643"/>
      <c r="AG5" s="7" t="s">
        <v>382</v>
      </c>
      <c r="AI5" s="7" t="s">
        <v>101</v>
      </c>
    </row>
    <row r="6" spans="1:35">
      <c r="AG6" s="7" t="s">
        <v>381</v>
      </c>
    </row>
    <row r="7" spans="1:35">
      <c r="AG7" s="7" t="s">
        <v>383</v>
      </c>
      <c r="AI7" s="7" t="s">
        <v>385</v>
      </c>
    </row>
    <row r="8" spans="1:35">
      <c r="A8" s="619" t="s">
        <v>109</v>
      </c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19"/>
      <c r="Z8" s="619"/>
      <c r="AA8" s="619"/>
      <c r="AB8" s="619"/>
      <c r="AC8" s="619"/>
      <c r="AD8" s="619"/>
      <c r="AG8" s="7" t="s">
        <v>384</v>
      </c>
      <c r="AI8" s="7" t="s">
        <v>386</v>
      </c>
    </row>
    <row r="9" spans="1:35">
      <c r="A9" s="620" t="s">
        <v>108</v>
      </c>
      <c r="B9" s="621"/>
      <c r="C9" s="621"/>
      <c r="D9" s="621"/>
      <c r="E9" s="622"/>
      <c r="F9" s="620" t="s">
        <v>26</v>
      </c>
      <c r="G9" s="621"/>
      <c r="H9" s="621"/>
      <c r="I9" s="622"/>
      <c r="J9" s="620" t="s">
        <v>99</v>
      </c>
      <c r="K9" s="621"/>
      <c r="L9" s="621"/>
      <c r="M9" s="622"/>
      <c r="N9" s="620" t="s">
        <v>110</v>
      </c>
      <c r="O9" s="621"/>
      <c r="P9" s="622"/>
      <c r="Q9" s="620" t="s">
        <v>185</v>
      </c>
      <c r="R9" s="621"/>
      <c r="S9" s="621"/>
      <c r="T9" s="622"/>
      <c r="U9" s="620" t="s">
        <v>134</v>
      </c>
      <c r="V9" s="621"/>
      <c r="W9" s="621"/>
      <c r="X9" s="622"/>
      <c r="Y9" s="626" t="s">
        <v>186</v>
      </c>
      <c r="Z9" s="626"/>
      <c r="AA9" s="626"/>
      <c r="AB9" s="626"/>
      <c r="AC9" s="626"/>
      <c r="AD9" s="626"/>
    </row>
    <row r="10" spans="1:35">
      <c r="A10" s="626" t="s">
        <v>142</v>
      </c>
      <c r="B10" s="626"/>
      <c r="C10" s="626"/>
      <c r="D10" s="626"/>
      <c r="E10" s="626"/>
      <c r="F10" s="688">
        <f>+DATOS!D7</f>
        <v>0</v>
      </c>
      <c r="G10" s="688"/>
      <c r="H10" s="688"/>
      <c r="I10" s="688"/>
      <c r="J10" s="683">
        <f>DATOS!D3</f>
        <v>0</v>
      </c>
      <c r="K10" s="683"/>
      <c r="L10" s="683"/>
      <c r="M10" s="683"/>
      <c r="N10" s="671">
        <f>DATOS!D5</f>
        <v>0</v>
      </c>
      <c r="O10" s="672"/>
      <c r="P10" s="673"/>
      <c r="Q10" s="684">
        <f>+DATOS!D9</f>
        <v>0</v>
      </c>
      <c r="R10" s="684"/>
      <c r="S10" s="684"/>
      <c r="T10" s="684"/>
      <c r="U10" s="689">
        <f>+DATOS!D8</f>
        <v>0</v>
      </c>
      <c r="V10" s="689"/>
      <c r="W10" s="689"/>
      <c r="X10" s="689"/>
      <c r="Y10" s="688" t="s">
        <v>111</v>
      </c>
      <c r="Z10" s="688"/>
      <c r="AA10" s="688"/>
      <c r="AB10" s="688"/>
      <c r="AC10" s="688"/>
      <c r="AD10" s="688"/>
      <c r="AG10" s="7" t="s">
        <v>182</v>
      </c>
      <c r="AI10" s="7" t="s">
        <v>135</v>
      </c>
    </row>
    <row r="11" spans="1:35">
      <c r="A11" s="620" t="s">
        <v>187</v>
      </c>
      <c r="B11" s="621"/>
      <c r="C11" s="621"/>
      <c r="D11" s="621"/>
      <c r="E11" s="622"/>
      <c r="F11" s="620" t="s">
        <v>149</v>
      </c>
      <c r="G11" s="621"/>
      <c r="H11" s="621"/>
      <c r="I11" s="622"/>
      <c r="J11" s="132" t="s">
        <v>112</v>
      </c>
      <c r="K11" s="14"/>
      <c r="L11" s="14"/>
      <c r="M11" s="14"/>
      <c r="N11" s="14"/>
      <c r="O11" s="14"/>
      <c r="P11" s="14"/>
      <c r="Q11" s="620" t="s">
        <v>188</v>
      </c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2"/>
      <c r="AG11" s="7" t="s">
        <v>377</v>
      </c>
      <c r="AI11" s="7" t="s">
        <v>136</v>
      </c>
    </row>
    <row r="12" spans="1:35">
      <c r="A12" s="644">
        <f>DATOS!D2</f>
        <v>0</v>
      </c>
      <c r="B12" s="644"/>
      <c r="C12" s="644"/>
      <c r="D12" s="644"/>
      <c r="E12" s="644"/>
      <c r="F12" s="685" t="s">
        <v>249</v>
      </c>
      <c r="G12" s="686"/>
      <c r="H12" s="686"/>
      <c r="I12" s="687"/>
      <c r="J12" s="688">
        <f>+DATOS!D77</f>
        <v>0</v>
      </c>
      <c r="K12" s="688"/>
      <c r="L12" s="688"/>
      <c r="M12" s="688"/>
      <c r="N12" s="688"/>
      <c r="O12" s="688"/>
      <c r="P12" s="688"/>
      <c r="Q12" s="688">
        <f>DATOS!D78</f>
        <v>0</v>
      </c>
      <c r="R12" s="688"/>
      <c r="S12" s="688"/>
      <c r="T12" s="688"/>
      <c r="U12" s="688"/>
      <c r="V12" s="688"/>
      <c r="W12" s="688"/>
      <c r="X12" s="688"/>
      <c r="Y12" s="688"/>
      <c r="Z12" s="688"/>
      <c r="AA12" s="688"/>
      <c r="AB12" s="688"/>
      <c r="AC12" s="688"/>
      <c r="AD12" s="688"/>
      <c r="AG12" s="7" t="s">
        <v>378</v>
      </c>
    </row>
    <row r="13" spans="1:35" ht="12.95" customHeight="1">
      <c r="A13" s="626" t="s">
        <v>138</v>
      </c>
      <c r="B13" s="626"/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G13" s="7" t="s">
        <v>379</v>
      </c>
      <c r="AI13" s="7" t="s">
        <v>111</v>
      </c>
    </row>
    <row r="14" spans="1:35">
      <c r="A14" s="626" t="s">
        <v>139</v>
      </c>
      <c r="B14" s="626"/>
      <c r="C14" s="626"/>
      <c r="D14" s="626"/>
      <c r="E14" s="626"/>
      <c r="F14" s="688">
        <f>+DATOS!D6</f>
        <v>0</v>
      </c>
      <c r="G14" s="688"/>
      <c r="H14" s="688"/>
      <c r="I14" s="688"/>
      <c r="J14" s="688"/>
      <c r="K14" s="688"/>
      <c r="L14" s="688"/>
      <c r="M14" s="688"/>
      <c r="N14" s="626" t="s">
        <v>141</v>
      </c>
      <c r="O14" s="626"/>
      <c r="P14" s="626"/>
      <c r="Q14" s="626"/>
      <c r="R14" s="626"/>
      <c r="S14" s="626"/>
      <c r="T14" s="690">
        <f>+DATOS!D4</f>
        <v>0</v>
      </c>
      <c r="U14" s="688"/>
      <c r="V14" s="688"/>
      <c r="W14" s="688"/>
      <c r="X14" s="132" t="s">
        <v>140</v>
      </c>
      <c r="Y14" s="14"/>
      <c r="Z14" s="14"/>
      <c r="AA14" s="695">
        <f>T14-J10</f>
        <v>0</v>
      </c>
      <c r="AB14" s="626"/>
      <c r="AC14" s="626"/>
      <c r="AD14" s="626"/>
      <c r="AG14" s="7" t="s">
        <v>380</v>
      </c>
      <c r="AI14" s="7" t="s">
        <v>132</v>
      </c>
    </row>
    <row r="15" spans="1:35">
      <c r="AI15" s="7" t="s">
        <v>133</v>
      </c>
    </row>
    <row r="16" spans="1:35">
      <c r="A16" s="619" t="s">
        <v>150</v>
      </c>
      <c r="B16" s="619"/>
      <c r="C16" s="619"/>
      <c r="D16" s="619"/>
      <c r="E16" s="619"/>
      <c r="F16" s="619"/>
      <c r="G16" s="619"/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19"/>
      <c r="X16" s="619"/>
      <c r="Y16" s="619"/>
      <c r="Z16" s="619"/>
      <c r="AA16" s="619"/>
      <c r="AB16" s="619"/>
      <c r="AC16" s="619"/>
      <c r="AD16" s="619"/>
      <c r="AG16" s="17" t="s">
        <v>143</v>
      </c>
    </row>
    <row r="17" spans="1:37">
      <c r="A17" s="626" t="s">
        <v>1</v>
      </c>
      <c r="B17" s="626"/>
      <c r="C17" s="626"/>
      <c r="D17" s="626"/>
      <c r="E17" s="626"/>
      <c r="F17" s="626" t="s">
        <v>2</v>
      </c>
      <c r="G17" s="626"/>
      <c r="H17" s="626"/>
      <c r="I17" s="626"/>
      <c r="J17" s="626"/>
      <c r="K17" s="626" t="s">
        <v>0</v>
      </c>
      <c r="L17" s="626"/>
      <c r="M17" s="626"/>
      <c r="N17" s="626"/>
      <c r="O17" s="626"/>
      <c r="P17" s="626" t="s">
        <v>3</v>
      </c>
      <c r="Q17" s="626"/>
      <c r="R17" s="626"/>
      <c r="S17" s="626"/>
      <c r="T17" s="626"/>
      <c r="U17" s="626" t="s">
        <v>4</v>
      </c>
      <c r="V17" s="626"/>
      <c r="W17" s="626"/>
      <c r="X17" s="626"/>
      <c r="Y17" s="626"/>
      <c r="Z17" s="626" t="s">
        <v>5</v>
      </c>
      <c r="AA17" s="626"/>
      <c r="AB17" s="626"/>
      <c r="AC17" s="626"/>
      <c r="AD17" s="626"/>
      <c r="AG17" s="17" t="s">
        <v>142</v>
      </c>
      <c r="AI17" s="7" t="s">
        <v>127</v>
      </c>
    </row>
    <row r="18" spans="1:37">
      <c r="A18" s="631">
        <f>DATOS!D10</f>
        <v>0</v>
      </c>
      <c r="B18" s="631"/>
      <c r="C18" s="631"/>
      <c r="D18" s="631"/>
      <c r="E18" s="631"/>
      <c r="F18" s="631">
        <f>DATOS!D11</f>
        <v>0</v>
      </c>
      <c r="G18" s="631"/>
      <c r="H18" s="631"/>
      <c r="I18" s="631"/>
      <c r="J18" s="631"/>
      <c r="K18" s="631">
        <f>+DATOS!D12</f>
        <v>0</v>
      </c>
      <c r="L18" s="631"/>
      <c r="M18" s="631"/>
      <c r="N18" s="631"/>
      <c r="O18" s="631"/>
      <c r="P18" s="631">
        <f>DATOS!D13</f>
        <v>0</v>
      </c>
      <c r="Q18" s="631"/>
      <c r="R18" s="631"/>
      <c r="S18" s="631"/>
      <c r="T18" s="631"/>
      <c r="U18" s="691">
        <f>DATOS!D14</f>
        <v>0</v>
      </c>
      <c r="V18" s="691"/>
      <c r="W18" s="691"/>
      <c r="X18" s="691"/>
      <c r="Y18" s="691"/>
      <c r="Z18" s="631">
        <f>+DATOS!D15</f>
        <v>0</v>
      </c>
      <c r="AA18" s="631"/>
      <c r="AB18" s="631"/>
      <c r="AC18" s="631"/>
      <c r="AD18" s="631"/>
      <c r="AE18" s="13"/>
      <c r="AG18" s="17" t="s">
        <v>144</v>
      </c>
      <c r="AI18" s="7" t="s">
        <v>114</v>
      </c>
    </row>
    <row r="19" spans="1:37">
      <c r="A19" s="626" t="s">
        <v>100</v>
      </c>
      <c r="B19" s="626"/>
      <c r="C19" s="626"/>
      <c r="D19" s="626"/>
      <c r="E19" s="626"/>
      <c r="F19" s="626" t="s">
        <v>151</v>
      </c>
      <c r="G19" s="626"/>
      <c r="H19" s="626"/>
      <c r="I19" s="626"/>
      <c r="J19" s="626"/>
      <c r="K19" s="626" t="s">
        <v>13</v>
      </c>
      <c r="L19" s="626"/>
      <c r="M19" s="626"/>
      <c r="N19" s="626"/>
      <c r="O19" s="626"/>
      <c r="P19" s="626" t="s">
        <v>12</v>
      </c>
      <c r="Q19" s="626"/>
      <c r="R19" s="626"/>
      <c r="S19" s="626"/>
      <c r="T19" s="626"/>
      <c r="U19" s="626" t="s">
        <v>14</v>
      </c>
      <c r="V19" s="626"/>
      <c r="W19" s="626"/>
      <c r="X19" s="626"/>
      <c r="Y19" s="626"/>
      <c r="Z19" s="626" t="s">
        <v>15</v>
      </c>
      <c r="AA19" s="626"/>
      <c r="AB19" s="626"/>
      <c r="AC19" s="626"/>
      <c r="AD19" s="626"/>
      <c r="AG19" s="17" t="s">
        <v>130</v>
      </c>
    </row>
    <row r="20" spans="1:37">
      <c r="A20" s="627" t="s">
        <v>10</v>
      </c>
      <c r="B20" s="627"/>
      <c r="C20" s="627"/>
      <c r="D20" s="627"/>
      <c r="E20" s="627"/>
      <c r="F20" s="632">
        <f>DATOS!D17</f>
        <v>0</v>
      </c>
      <c r="G20" s="633"/>
      <c r="H20" s="633"/>
      <c r="I20" s="633"/>
      <c r="J20" s="634"/>
      <c r="K20" s="641">
        <f>DATOS!D19</f>
        <v>0</v>
      </c>
      <c r="L20" s="642"/>
      <c r="M20" s="642"/>
      <c r="N20" s="642"/>
      <c r="O20" s="643"/>
      <c r="P20" s="641">
        <f>DATOS!D20</f>
        <v>0</v>
      </c>
      <c r="Q20" s="642"/>
      <c r="R20" s="642"/>
      <c r="S20" s="642"/>
      <c r="T20" s="643"/>
      <c r="U20" s="641">
        <f>DATOS!D21</f>
        <v>0</v>
      </c>
      <c r="V20" s="642"/>
      <c r="W20" s="642"/>
      <c r="X20" s="642"/>
      <c r="Y20" s="643"/>
      <c r="Z20" s="702">
        <f>DATOS!D26</f>
        <v>0</v>
      </c>
      <c r="AA20" s="703"/>
      <c r="AB20" s="703"/>
      <c r="AC20" s="703"/>
      <c r="AD20" s="704"/>
      <c r="AG20" s="17" t="s">
        <v>131</v>
      </c>
      <c r="AI20" s="7" t="s">
        <v>70</v>
      </c>
    </row>
    <row r="21" spans="1:37">
      <c r="A21" s="626" t="s">
        <v>113</v>
      </c>
      <c r="B21" s="626"/>
      <c r="C21" s="626"/>
      <c r="D21" s="626"/>
      <c r="E21" s="626"/>
      <c r="F21" s="626" t="s">
        <v>16</v>
      </c>
      <c r="G21" s="626"/>
      <c r="H21" s="626"/>
      <c r="I21" s="626"/>
      <c r="J21" s="626"/>
      <c r="K21" s="626" t="s">
        <v>94</v>
      </c>
      <c r="L21" s="626"/>
      <c r="M21" s="626"/>
      <c r="N21" s="626"/>
      <c r="O21" s="626"/>
      <c r="P21" s="626" t="s">
        <v>67</v>
      </c>
      <c r="Q21" s="626"/>
      <c r="R21" s="626"/>
      <c r="S21" s="626"/>
      <c r="T21" s="626"/>
      <c r="U21" s="626" t="s">
        <v>137</v>
      </c>
      <c r="V21" s="626"/>
      <c r="W21" s="626"/>
      <c r="X21" s="626"/>
      <c r="Y21" s="626"/>
      <c r="Z21" s="626" t="s">
        <v>19</v>
      </c>
      <c r="AA21" s="626"/>
      <c r="AB21" s="626"/>
      <c r="AC21" s="626"/>
      <c r="AD21" s="626"/>
      <c r="AI21" s="7" t="s">
        <v>79</v>
      </c>
    </row>
    <row r="22" spans="1:37">
      <c r="A22" s="696">
        <f>+DATOS!D16</f>
        <v>0</v>
      </c>
      <c r="B22" s="697"/>
      <c r="C22" s="697"/>
      <c r="D22" s="697"/>
      <c r="E22" s="698"/>
      <c r="F22" s="699">
        <f>DATOS!D27</f>
        <v>0</v>
      </c>
      <c r="G22" s="700"/>
      <c r="H22" s="700"/>
      <c r="I22" s="700"/>
      <c r="J22" s="701"/>
      <c r="K22" s="632">
        <f>DATOS!D28</f>
        <v>0</v>
      </c>
      <c r="L22" s="633"/>
      <c r="M22" s="633"/>
      <c r="N22" s="633"/>
      <c r="O22" s="634"/>
      <c r="P22" s="632" t="str">
        <f>+DATOS!E24</f>
        <v>COLOQUE ACÁ SU NACIONALIDAD</v>
      </c>
      <c r="Q22" s="633"/>
      <c r="R22" s="633"/>
      <c r="S22" s="633"/>
      <c r="T22" s="634"/>
      <c r="U22" s="632">
        <f>DATOS!D24</f>
        <v>0</v>
      </c>
      <c r="V22" s="633"/>
      <c r="W22" s="633"/>
      <c r="X22" s="633"/>
      <c r="Y22" s="634"/>
      <c r="Z22" s="632">
        <f>DATOS!D29</f>
        <v>0</v>
      </c>
      <c r="AA22" s="633"/>
      <c r="AB22" s="633"/>
      <c r="AC22" s="633"/>
      <c r="AD22" s="634"/>
      <c r="AE22" s="13"/>
      <c r="AI22" s="7" t="s">
        <v>71</v>
      </c>
      <c r="AK22" s="129"/>
    </row>
    <row r="23" spans="1:37">
      <c r="A23" s="626" t="s">
        <v>17</v>
      </c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 t="s">
        <v>18</v>
      </c>
      <c r="Q23" s="626"/>
      <c r="R23" s="626"/>
      <c r="S23" s="626"/>
      <c r="T23" s="626"/>
      <c r="U23" s="626" t="s">
        <v>21</v>
      </c>
      <c r="V23" s="626"/>
      <c r="W23" s="626"/>
      <c r="X23" s="626"/>
      <c r="Y23" s="626"/>
      <c r="Z23" s="626" t="s">
        <v>22</v>
      </c>
      <c r="AA23" s="626"/>
      <c r="AB23" s="626"/>
      <c r="AC23" s="626"/>
      <c r="AD23" s="626"/>
      <c r="AI23" s="7" t="s">
        <v>72</v>
      </c>
    </row>
    <row r="24" spans="1:37">
      <c r="A24" s="631">
        <f>DATOS!D30</f>
        <v>0</v>
      </c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2">
        <f>DATOS!D33</f>
        <v>0</v>
      </c>
      <c r="Q24" s="633"/>
      <c r="R24" s="633"/>
      <c r="S24" s="633"/>
      <c r="T24" s="634"/>
      <c r="U24" s="632">
        <f>DATOS!D37</f>
        <v>0</v>
      </c>
      <c r="V24" s="633"/>
      <c r="W24" s="633"/>
      <c r="X24" s="633"/>
      <c r="Y24" s="634"/>
      <c r="Z24" s="632">
        <f>DATOS!D36</f>
        <v>0</v>
      </c>
      <c r="AA24" s="633"/>
      <c r="AB24" s="633"/>
      <c r="AC24" s="633"/>
      <c r="AD24" s="634"/>
      <c r="AI24" s="7" t="s">
        <v>387</v>
      </c>
    </row>
    <row r="25" spans="1:37">
      <c r="A25" s="626" t="s">
        <v>23</v>
      </c>
      <c r="B25" s="626"/>
      <c r="C25" s="626"/>
      <c r="D25" s="626"/>
      <c r="E25" s="626"/>
      <c r="F25" s="626"/>
      <c r="G25" s="626"/>
      <c r="H25" s="626"/>
      <c r="I25" s="626"/>
      <c r="J25" s="626"/>
      <c r="K25" s="626" t="s">
        <v>20</v>
      </c>
      <c r="L25" s="626"/>
      <c r="M25" s="626"/>
      <c r="N25" s="626"/>
      <c r="O25" s="626"/>
      <c r="P25" s="626"/>
      <c r="Q25" s="626"/>
      <c r="R25" s="626"/>
      <c r="S25" s="626"/>
      <c r="T25" s="626"/>
      <c r="U25" s="661" t="s">
        <v>145</v>
      </c>
      <c r="V25" s="662"/>
      <c r="W25" s="662"/>
      <c r="X25" s="662"/>
      <c r="Y25" s="663"/>
      <c r="Z25" s="626" t="s">
        <v>152</v>
      </c>
      <c r="AA25" s="626"/>
      <c r="AB25" s="626"/>
      <c r="AC25" s="626"/>
      <c r="AD25" s="626"/>
    </row>
    <row r="26" spans="1:37" ht="30" customHeight="1">
      <c r="A26" s="681">
        <f>DATOS!D38</f>
        <v>0</v>
      </c>
      <c r="B26" s="682"/>
      <c r="C26" s="682"/>
      <c r="D26" s="682"/>
      <c r="E26" s="682"/>
      <c r="F26" s="682"/>
      <c r="G26" s="682"/>
      <c r="H26" s="682"/>
      <c r="I26" s="682"/>
      <c r="J26" s="682"/>
      <c r="K26" s="647">
        <f>DATOS!D34</f>
        <v>0</v>
      </c>
      <c r="L26" s="647"/>
      <c r="M26" s="647"/>
      <c r="N26" s="647"/>
      <c r="O26" s="647"/>
      <c r="P26" s="647"/>
      <c r="Q26" s="647"/>
      <c r="R26" s="647"/>
      <c r="S26" s="647"/>
      <c r="T26" s="647"/>
      <c r="U26" s="648">
        <f>DATOS!D79</f>
        <v>0</v>
      </c>
      <c r="V26" s="649"/>
      <c r="W26" s="649"/>
      <c r="X26" s="649"/>
      <c r="Y26" s="650"/>
      <c r="Z26" s="632">
        <f>DATOS!D35</f>
        <v>0</v>
      </c>
      <c r="AA26" s="633"/>
      <c r="AB26" s="633"/>
      <c r="AC26" s="633"/>
      <c r="AD26" s="634"/>
    </row>
    <row r="27" spans="1:37">
      <c r="A27" s="674" t="s">
        <v>246</v>
      </c>
      <c r="B27" s="674"/>
      <c r="C27" s="674"/>
      <c r="D27" s="626" t="s">
        <v>78</v>
      </c>
      <c r="E27" s="626"/>
      <c r="F27" s="627" t="str">
        <f>+IF(DATOS!D81="PROPIO","X"," ")</f>
        <v xml:space="preserve"> </v>
      </c>
      <c r="G27" s="627"/>
      <c r="H27" s="626" t="s">
        <v>69</v>
      </c>
      <c r="I27" s="626"/>
      <c r="J27" s="626"/>
      <c r="K27" s="627" t="str">
        <f>+IF(DATOS!D81="AMORTIZANDO","X"," ")</f>
        <v xml:space="preserve"> </v>
      </c>
      <c r="L27" s="627"/>
      <c r="M27" s="626" t="s">
        <v>248</v>
      </c>
      <c r="N27" s="626"/>
      <c r="O27" s="626"/>
      <c r="P27" s="626"/>
      <c r="Q27" s="752" t="str">
        <f>+IF(DATOS!D81="AMORTIZANDO",+DATOS!D83," ")</f>
        <v xml:space="preserve"> </v>
      </c>
      <c r="R27" s="752"/>
      <c r="S27" s="752"/>
      <c r="T27" s="752"/>
      <c r="U27" s="14" t="s">
        <v>251</v>
      </c>
      <c r="V27" s="14"/>
      <c r="W27" s="14"/>
      <c r="X27" s="14"/>
      <c r="Y27" s="14"/>
      <c r="Z27" s="14"/>
      <c r="AA27" s="752" t="str">
        <f>+IF(DATOS!D81="ARRENDADA",+DATOS!D83," ")</f>
        <v xml:space="preserve"> </v>
      </c>
      <c r="AB27" s="752"/>
      <c r="AC27" s="752"/>
      <c r="AD27" s="752"/>
      <c r="AK27" s="128"/>
    </row>
    <row r="28" spans="1:37">
      <c r="A28" s="674" t="s">
        <v>247</v>
      </c>
      <c r="B28" s="674"/>
      <c r="C28" s="674"/>
      <c r="D28" s="626" t="s">
        <v>249</v>
      </c>
      <c r="E28" s="626"/>
      <c r="F28" s="627" t="str">
        <f>+IF(DATOS!D84="PROPIO","X"," ")</f>
        <v xml:space="preserve"> </v>
      </c>
      <c r="G28" s="627"/>
      <c r="H28" s="626" t="s">
        <v>69</v>
      </c>
      <c r="I28" s="626"/>
      <c r="J28" s="626"/>
      <c r="K28" s="627" t="str">
        <f>+IF(DATOS!D84="AMORTIZANDO","X"," ")</f>
        <v xml:space="preserve"> </v>
      </c>
      <c r="L28" s="627"/>
      <c r="M28" s="626" t="s">
        <v>248</v>
      </c>
      <c r="N28" s="626"/>
      <c r="O28" s="626"/>
      <c r="P28" s="626"/>
      <c r="Q28" s="752" t="str">
        <f>+IF(DATOS!D84="AMORTIZANDO",+DATOS!D83," ")</f>
        <v xml:space="preserve"> </v>
      </c>
      <c r="R28" s="752"/>
      <c r="S28" s="752"/>
      <c r="T28" s="752"/>
      <c r="U28" s="626" t="s">
        <v>250</v>
      </c>
      <c r="V28" s="626"/>
      <c r="W28" s="626"/>
      <c r="X28" s="626"/>
      <c r="Y28" s="627">
        <f>+DATOS!D86</f>
        <v>0</v>
      </c>
      <c r="Z28" s="627"/>
      <c r="AA28" s="627"/>
      <c r="AB28" s="627"/>
      <c r="AC28" s="627"/>
      <c r="AD28" s="627"/>
    </row>
    <row r="30" spans="1:37">
      <c r="A30" s="8" t="s">
        <v>226</v>
      </c>
    </row>
    <row r="31" spans="1:37">
      <c r="A31" s="620" t="s">
        <v>227</v>
      </c>
      <c r="B31" s="621"/>
      <c r="C31" s="621"/>
      <c r="D31" s="621"/>
      <c r="E31" s="621"/>
      <c r="F31" s="621"/>
      <c r="G31" s="621"/>
      <c r="H31" s="621"/>
      <c r="I31" s="622"/>
      <c r="J31" s="627" t="str">
        <f>IF(DATOS!D79="SIN ESTUDIOS","X"," ")</f>
        <v xml:space="preserve"> </v>
      </c>
      <c r="K31" s="627"/>
      <c r="L31" s="620" t="s">
        <v>230</v>
      </c>
      <c r="M31" s="621"/>
      <c r="N31" s="621"/>
      <c r="O31" s="621"/>
      <c r="P31" s="622"/>
      <c r="Q31" s="627" t="str">
        <f>IF(DATOS!D79="EDUCACION BASICA","X"," ")</f>
        <v xml:space="preserve"> </v>
      </c>
      <c r="R31" s="627"/>
      <c r="S31" s="671" t="s">
        <v>232</v>
      </c>
      <c r="T31" s="672"/>
      <c r="U31" s="672"/>
      <c r="V31" s="672"/>
      <c r="W31" s="672"/>
      <c r="X31" s="672"/>
      <c r="Y31" s="672"/>
      <c r="Z31" s="672"/>
      <c r="AA31" s="672"/>
      <c r="AB31" s="673"/>
      <c r="AC31" s="627" t="str">
        <f>IF(DATOS!D79="EDUCACION UNIVERSITARIA Y/O TECNICO UNIVERSITARIO","X"," ")</f>
        <v xml:space="preserve"> </v>
      </c>
      <c r="AD31" s="627"/>
    </row>
    <row r="32" spans="1:37">
      <c r="A32" s="620" t="s">
        <v>228</v>
      </c>
      <c r="B32" s="621"/>
      <c r="C32" s="621"/>
      <c r="D32" s="621"/>
      <c r="E32" s="621"/>
      <c r="F32" s="621"/>
      <c r="G32" s="621"/>
      <c r="H32" s="621"/>
      <c r="I32" s="622"/>
      <c r="J32" s="627" t="str">
        <f>IF(DATOS!D79="EDUCACION PRIMARIA 1RO A 3RO PRIMARIA","X"," ")</f>
        <v xml:space="preserve"> </v>
      </c>
      <c r="K32" s="627"/>
      <c r="L32" s="620" t="s">
        <v>231</v>
      </c>
      <c r="M32" s="621"/>
      <c r="N32" s="621"/>
      <c r="O32" s="621"/>
      <c r="P32" s="622"/>
      <c r="Q32" s="627" t="str">
        <f>IF(DATOS!D79="EDUCACION DIVERSIFICADA","X"," ")</f>
        <v xml:space="preserve"> </v>
      </c>
      <c r="R32" s="627"/>
      <c r="S32" s="620" t="s">
        <v>233</v>
      </c>
      <c r="T32" s="621"/>
      <c r="U32" s="621"/>
      <c r="V32" s="621"/>
      <c r="W32" s="621"/>
      <c r="X32" s="621"/>
      <c r="Y32" s="621"/>
      <c r="Z32" s="621"/>
      <c r="AA32" s="621"/>
      <c r="AB32" s="622"/>
      <c r="AC32" s="627" t="str">
        <f>IF(DATOS!D79="MAESTRIA, POSGRADO Y/O DOCTORADO","X"," ")</f>
        <v xml:space="preserve"> </v>
      </c>
      <c r="AD32" s="627"/>
    </row>
    <row r="33" spans="1:31">
      <c r="A33" s="620" t="s">
        <v>229</v>
      </c>
      <c r="B33" s="621"/>
      <c r="C33" s="621"/>
      <c r="D33" s="621"/>
      <c r="E33" s="621"/>
      <c r="F33" s="621"/>
      <c r="G33" s="621"/>
      <c r="H33" s="621"/>
      <c r="I33" s="622"/>
      <c r="J33" s="627" t="str">
        <f>IF(DATOS!D79="EDUCACION PRIMARIA 4TO A 6TO PRIMARIA","X"," ")</f>
        <v xml:space="preserve"> </v>
      </c>
      <c r="K33" s="627"/>
    </row>
    <row r="35" spans="1:31">
      <c r="A35" s="619" t="s">
        <v>222</v>
      </c>
      <c r="B35" s="619"/>
      <c r="C35" s="619"/>
      <c r="D35" s="619"/>
      <c r="E35" s="619"/>
      <c r="F35" s="619"/>
      <c r="G35" s="619"/>
      <c r="H35" s="619"/>
      <c r="I35" s="619"/>
      <c r="J35" s="619"/>
      <c r="K35" s="619"/>
      <c r="L35" s="619"/>
      <c r="M35" s="619"/>
      <c r="N35" s="619"/>
      <c r="O35" s="619"/>
      <c r="P35" s="619"/>
      <c r="Q35" s="619"/>
      <c r="R35" s="619"/>
      <c r="S35" s="619"/>
      <c r="T35" s="619"/>
      <c r="U35" s="619"/>
      <c r="V35" s="619"/>
      <c r="W35" s="619"/>
      <c r="X35" s="619"/>
      <c r="Y35" s="619"/>
      <c r="Z35" s="619"/>
      <c r="AA35" s="619"/>
      <c r="AB35" s="619"/>
      <c r="AC35" s="619"/>
      <c r="AD35" s="619"/>
      <c r="AE35" s="13"/>
    </row>
    <row r="36" spans="1:31">
      <c r="A36" s="674" t="s">
        <v>225</v>
      </c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4"/>
      <c r="R36" s="674"/>
      <c r="S36" s="674"/>
      <c r="T36" s="674"/>
      <c r="U36" s="674"/>
      <c r="V36" s="674"/>
      <c r="W36" s="674"/>
      <c r="X36" s="674"/>
      <c r="Y36" s="674"/>
      <c r="Z36" s="674"/>
      <c r="AA36" s="674"/>
      <c r="AB36" s="674"/>
      <c r="AC36" s="674"/>
      <c r="AD36" s="674"/>
      <c r="AE36" s="13"/>
    </row>
    <row r="37" spans="1:31">
      <c r="A37" s="626" t="s">
        <v>234</v>
      </c>
      <c r="B37" s="626"/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7" t="str">
        <f>IF(DATOS!D39="Relación de dependencia laboral con el sector público","X"," ")</f>
        <v xml:space="preserve"> </v>
      </c>
      <c r="N37" s="627"/>
      <c r="O37" s="626" t="s">
        <v>237</v>
      </c>
      <c r="P37" s="626"/>
      <c r="Q37" s="626"/>
      <c r="R37" s="626"/>
      <c r="S37" s="626"/>
      <c r="T37" s="626"/>
      <c r="U37" s="627" t="str">
        <f>IF(DATOS!D39="Servicios Profesionales","X"," ")</f>
        <v xml:space="preserve"> </v>
      </c>
      <c r="V37" s="627"/>
      <c r="W37" s="626" t="s">
        <v>238</v>
      </c>
      <c r="X37" s="626"/>
      <c r="Y37" s="626"/>
      <c r="Z37" s="626"/>
      <c r="AA37" s="626"/>
      <c r="AB37" s="626"/>
      <c r="AC37" s="627" t="str">
        <f>IF(DATOS!D39="Remesas","X"," ")</f>
        <v xml:space="preserve"> </v>
      </c>
      <c r="AD37" s="627"/>
      <c r="AE37" s="13"/>
    </row>
    <row r="38" spans="1:31">
      <c r="A38" s="626" t="s">
        <v>235</v>
      </c>
      <c r="B38" s="626"/>
      <c r="C38" s="626"/>
      <c r="D38" s="626"/>
      <c r="E38" s="626"/>
      <c r="F38" s="626"/>
      <c r="G38" s="626"/>
      <c r="H38" s="626"/>
      <c r="I38" s="626"/>
      <c r="J38" s="626"/>
      <c r="K38" s="626"/>
      <c r="L38" s="626"/>
      <c r="M38" s="627" t="str">
        <f>IF(DATOS!D39="Relación de dependencia laboral con el sector privado","X"," ")</f>
        <v xml:space="preserve"> </v>
      </c>
      <c r="N38" s="627"/>
      <c r="O38" s="626" t="s">
        <v>223</v>
      </c>
      <c r="P38" s="626"/>
      <c r="Q38" s="626"/>
      <c r="R38" s="626"/>
      <c r="S38" s="626"/>
      <c r="T38" s="626"/>
      <c r="U38" s="627" t="str">
        <f>IF(DATOS!D39="Negocio propio","X"," ")</f>
        <v xml:space="preserve"> </v>
      </c>
      <c r="V38" s="627"/>
      <c r="W38" s="626" t="s">
        <v>239</v>
      </c>
      <c r="X38" s="626"/>
      <c r="Y38" s="626"/>
      <c r="Z38" s="626"/>
      <c r="AA38" s="626"/>
      <c r="AB38" s="626"/>
      <c r="AC38" s="627" t="str">
        <f>IF(DATOS!D39="Otras fuentes","X"," ")</f>
        <v xml:space="preserve"> </v>
      </c>
      <c r="AD38" s="627"/>
      <c r="AE38" s="13"/>
    </row>
    <row r="39" spans="1:31">
      <c r="A39" s="626" t="s">
        <v>236</v>
      </c>
      <c r="B39" s="626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 t="str">
        <f>IF(DATOS!D39="Arrendamiento de inmuebles","X"," ")</f>
        <v xml:space="preserve"> </v>
      </c>
      <c r="N39" s="627"/>
      <c r="AE39" s="13"/>
    </row>
    <row r="40" spans="1:31">
      <c r="AE40" s="13"/>
    </row>
    <row r="41" spans="1:31">
      <c r="A41" s="626" t="s">
        <v>24</v>
      </c>
      <c r="B41" s="626"/>
      <c r="C41" s="626"/>
      <c r="D41" s="626"/>
      <c r="E41" s="626"/>
      <c r="F41" s="626"/>
      <c r="G41" s="626"/>
      <c r="H41" s="626"/>
      <c r="I41" s="626"/>
      <c r="J41" s="626"/>
      <c r="K41" s="626" t="s">
        <v>25</v>
      </c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 t="s">
        <v>224</v>
      </c>
      <c r="AA41" s="626"/>
      <c r="AB41" s="626"/>
      <c r="AC41" s="626"/>
      <c r="AD41" s="626"/>
    </row>
    <row r="42" spans="1:31">
      <c r="A42" s="647">
        <f>DATOS!D40</f>
        <v>0</v>
      </c>
      <c r="B42" s="647"/>
      <c r="C42" s="647"/>
      <c r="D42" s="647"/>
      <c r="E42" s="647"/>
      <c r="F42" s="647"/>
      <c r="G42" s="647"/>
      <c r="H42" s="647"/>
      <c r="I42" s="647"/>
      <c r="J42" s="647"/>
      <c r="K42" s="647">
        <f>DATOS!D41</f>
        <v>0</v>
      </c>
      <c r="L42" s="647"/>
      <c r="M42" s="647"/>
      <c r="N42" s="647"/>
      <c r="O42" s="647"/>
      <c r="P42" s="647"/>
      <c r="Q42" s="647"/>
      <c r="R42" s="647"/>
      <c r="S42" s="647"/>
      <c r="T42" s="647"/>
      <c r="U42" s="647"/>
      <c r="V42" s="647"/>
      <c r="W42" s="647"/>
      <c r="X42" s="647"/>
      <c r="Y42" s="647"/>
      <c r="Z42" s="675">
        <f>+DATOS!D42</f>
        <v>0</v>
      </c>
      <c r="AA42" s="675"/>
      <c r="AB42" s="675"/>
      <c r="AC42" s="675"/>
      <c r="AD42" s="675"/>
    </row>
    <row r="43" spans="1:31">
      <c r="A43" s="626" t="s">
        <v>175</v>
      </c>
      <c r="B43" s="626"/>
      <c r="C43" s="626"/>
      <c r="D43" s="626"/>
      <c r="E43" s="626"/>
      <c r="F43" s="626"/>
      <c r="G43" s="626"/>
      <c r="H43" s="626"/>
      <c r="I43" s="626"/>
      <c r="J43" s="626"/>
      <c r="K43" s="626" t="s">
        <v>102</v>
      </c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 t="s">
        <v>103</v>
      </c>
      <c r="AA43" s="626"/>
      <c r="AB43" s="626"/>
      <c r="AC43" s="626"/>
      <c r="AD43" s="626"/>
    </row>
    <row r="44" spans="1:31">
      <c r="A44" s="647">
        <f>DATOS!D51</f>
        <v>0</v>
      </c>
      <c r="B44" s="647"/>
      <c r="C44" s="647"/>
      <c r="D44" s="647"/>
      <c r="E44" s="647"/>
      <c r="F44" s="647"/>
      <c r="G44" s="647"/>
      <c r="H44" s="647"/>
      <c r="I44" s="647"/>
      <c r="J44" s="647"/>
      <c r="K44" s="670">
        <f>DATOS!D49</f>
        <v>0</v>
      </c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7"/>
      <c r="X44" s="647"/>
      <c r="Y44" s="647"/>
      <c r="Z44" s="669">
        <f>DATOS!D50</f>
        <v>0</v>
      </c>
      <c r="AA44" s="669"/>
      <c r="AB44" s="669"/>
      <c r="AC44" s="669"/>
      <c r="AD44" s="669"/>
    </row>
    <row r="46" spans="1:31">
      <c r="A46" s="619" t="s">
        <v>213</v>
      </c>
      <c r="B46" s="619"/>
      <c r="C46" s="619"/>
      <c r="D46" s="619"/>
      <c r="E46" s="619"/>
      <c r="F46" s="619"/>
      <c r="G46" s="619"/>
      <c r="H46" s="619"/>
      <c r="I46" s="619"/>
      <c r="J46" s="619"/>
      <c r="K46" s="619"/>
      <c r="L46" s="619"/>
      <c r="M46" s="619"/>
      <c r="N46" s="619"/>
      <c r="O46" s="619"/>
      <c r="P46" s="619"/>
      <c r="Q46" s="619"/>
      <c r="R46" s="619"/>
      <c r="S46" s="619"/>
      <c r="T46" s="619"/>
      <c r="U46" s="619"/>
      <c r="V46" s="619"/>
      <c r="W46" s="619"/>
      <c r="X46" s="619"/>
      <c r="Y46" s="619"/>
      <c r="Z46" s="619"/>
      <c r="AA46" s="619"/>
      <c r="AB46" s="619"/>
      <c r="AC46" s="619"/>
      <c r="AD46" s="619"/>
    </row>
    <row r="47" spans="1:31">
      <c r="A47" s="626" t="s">
        <v>1</v>
      </c>
      <c r="B47" s="626"/>
      <c r="C47" s="626"/>
      <c r="D47" s="626"/>
      <c r="E47" s="626"/>
      <c r="F47" s="626" t="s">
        <v>2</v>
      </c>
      <c r="G47" s="626"/>
      <c r="H47" s="626"/>
      <c r="I47" s="626"/>
      <c r="J47" s="626"/>
      <c r="K47" s="626" t="s">
        <v>0</v>
      </c>
      <c r="L47" s="626"/>
      <c r="M47" s="626"/>
      <c r="N47" s="626"/>
      <c r="O47" s="626"/>
      <c r="P47" s="626" t="s">
        <v>3</v>
      </c>
      <c r="Q47" s="626"/>
      <c r="R47" s="626"/>
      <c r="S47" s="626"/>
      <c r="T47" s="626"/>
      <c r="U47" s="626" t="s">
        <v>4</v>
      </c>
      <c r="V47" s="626"/>
      <c r="W47" s="626"/>
      <c r="X47" s="626"/>
      <c r="Y47" s="626"/>
      <c r="Z47" s="626" t="s">
        <v>5</v>
      </c>
      <c r="AA47" s="626"/>
      <c r="AB47" s="626"/>
      <c r="AC47" s="626"/>
      <c r="AD47" s="626"/>
    </row>
    <row r="48" spans="1:31">
      <c r="A48" s="631">
        <f>DATOS!D88</f>
        <v>0</v>
      </c>
      <c r="B48" s="631"/>
      <c r="C48" s="631"/>
      <c r="D48" s="631"/>
      <c r="E48" s="631"/>
      <c r="F48" s="631">
        <f>DATOS!D89</f>
        <v>0</v>
      </c>
      <c r="G48" s="631"/>
      <c r="H48" s="631"/>
      <c r="I48" s="631"/>
      <c r="J48" s="631"/>
      <c r="K48" s="631">
        <f>+DATOS!D90</f>
        <v>0</v>
      </c>
      <c r="L48" s="631"/>
      <c r="M48" s="631"/>
      <c r="N48" s="631"/>
      <c r="O48" s="631"/>
      <c r="P48" s="631">
        <f>DATOS!D91</f>
        <v>0</v>
      </c>
      <c r="Q48" s="631"/>
      <c r="R48" s="631"/>
      <c r="S48" s="631"/>
      <c r="T48" s="631"/>
      <c r="U48" s="631">
        <f>DATOS!D92</f>
        <v>0</v>
      </c>
      <c r="V48" s="631"/>
      <c r="W48" s="631"/>
      <c r="X48" s="631"/>
      <c r="Y48" s="631"/>
      <c r="Z48" s="631">
        <f>+DATOS!D93</f>
        <v>0</v>
      </c>
      <c r="AA48" s="631"/>
      <c r="AB48" s="631"/>
      <c r="AC48" s="631"/>
      <c r="AD48" s="631"/>
    </row>
    <row r="49" spans="1:30">
      <c r="A49" s="626" t="s">
        <v>100</v>
      </c>
      <c r="B49" s="626"/>
      <c r="C49" s="626"/>
      <c r="D49" s="626"/>
      <c r="E49" s="626"/>
      <c r="F49" s="626" t="s">
        <v>151</v>
      </c>
      <c r="G49" s="626"/>
      <c r="H49" s="626"/>
      <c r="I49" s="626"/>
      <c r="J49" s="626"/>
      <c r="K49" s="626" t="s">
        <v>13</v>
      </c>
      <c r="L49" s="626"/>
      <c r="M49" s="626"/>
      <c r="N49" s="626"/>
      <c r="O49" s="626"/>
      <c r="P49" s="626" t="s">
        <v>12</v>
      </c>
      <c r="Q49" s="626"/>
      <c r="R49" s="626"/>
      <c r="S49" s="626"/>
      <c r="T49" s="626"/>
      <c r="U49" s="626" t="s">
        <v>14</v>
      </c>
      <c r="V49" s="626"/>
      <c r="W49" s="626"/>
      <c r="X49" s="626"/>
      <c r="Y49" s="626"/>
      <c r="Z49" s="626" t="s">
        <v>15</v>
      </c>
      <c r="AA49" s="626"/>
      <c r="AB49" s="626"/>
      <c r="AC49" s="626"/>
      <c r="AD49" s="626"/>
    </row>
    <row r="50" spans="1:30">
      <c r="A50" s="627" t="s">
        <v>10</v>
      </c>
      <c r="B50" s="627"/>
      <c r="C50" s="627"/>
      <c r="D50" s="627"/>
      <c r="E50" s="627"/>
      <c r="F50" s="694">
        <f>DATOS!D94</f>
        <v>0</v>
      </c>
      <c r="G50" s="631"/>
      <c r="H50" s="631"/>
      <c r="I50" s="631"/>
      <c r="J50" s="631"/>
      <c r="K50" s="694">
        <f>DATOS!D95</f>
        <v>0</v>
      </c>
      <c r="L50" s="631"/>
      <c r="M50" s="631"/>
      <c r="N50" s="631"/>
      <c r="O50" s="631"/>
      <c r="P50" s="694">
        <f>DATOS!D96</f>
        <v>0</v>
      </c>
      <c r="Q50" s="631"/>
      <c r="R50" s="631"/>
      <c r="S50" s="631"/>
      <c r="T50" s="631"/>
      <c r="U50" s="694">
        <f>DATOS!D97</f>
        <v>0</v>
      </c>
      <c r="V50" s="631"/>
      <c r="W50" s="631"/>
      <c r="X50" s="631"/>
      <c r="Y50" s="631"/>
      <c r="Z50" s="694">
        <f>DATOS!D98</f>
        <v>0</v>
      </c>
      <c r="AA50" s="631"/>
      <c r="AB50" s="631"/>
      <c r="AC50" s="631"/>
      <c r="AD50" s="631"/>
    </row>
    <row r="51" spans="1:30">
      <c r="A51" s="620" t="s">
        <v>218</v>
      </c>
      <c r="B51" s="621"/>
      <c r="C51" s="621"/>
      <c r="D51" s="621"/>
      <c r="E51" s="621"/>
      <c r="F51" s="621"/>
      <c r="G51" s="621"/>
      <c r="H51" s="621"/>
      <c r="I51" s="621"/>
      <c r="J51" s="621"/>
      <c r="K51" s="621"/>
      <c r="L51" s="622"/>
      <c r="M51" s="620" t="s">
        <v>214</v>
      </c>
      <c r="N51" s="621"/>
      <c r="O51" s="621"/>
      <c r="P51" s="622"/>
      <c r="Q51" s="620" t="s">
        <v>215</v>
      </c>
      <c r="R51" s="621" t="s">
        <v>215</v>
      </c>
      <c r="S51" s="621"/>
      <c r="T51" s="622"/>
      <c r="U51" s="626" t="s">
        <v>217</v>
      </c>
      <c r="V51" s="626"/>
      <c r="W51" s="626"/>
      <c r="X51" s="626"/>
      <c r="Y51" s="626"/>
      <c r="Z51" s="626" t="s">
        <v>216</v>
      </c>
      <c r="AA51" s="626"/>
      <c r="AB51" s="626"/>
      <c r="AC51" s="626"/>
      <c r="AD51" s="626"/>
    </row>
    <row r="52" spans="1:30">
      <c r="A52" s="707">
        <f>DATOS!D100</f>
        <v>0</v>
      </c>
      <c r="B52" s="708"/>
      <c r="C52" s="708"/>
      <c r="D52" s="708"/>
      <c r="E52" s="708"/>
      <c r="F52" s="708"/>
      <c r="G52" s="708"/>
      <c r="H52" s="708"/>
      <c r="I52" s="708"/>
      <c r="J52" s="708"/>
      <c r="K52" s="708"/>
      <c r="L52" s="709"/>
      <c r="M52" s="641" t="str">
        <f>IF(DATOS!D99="INDEPENDIENTE","X"," ")</f>
        <v xml:space="preserve"> </v>
      </c>
      <c r="N52" s="642"/>
      <c r="O52" s="642"/>
      <c r="P52" s="643"/>
      <c r="Q52" s="641" t="str">
        <f>+IF(DATOS!D99="ASALARIADO","X"," ")</f>
        <v xml:space="preserve"> </v>
      </c>
      <c r="R52" s="642"/>
      <c r="S52" s="642"/>
      <c r="T52" s="643"/>
      <c r="U52" s="705">
        <f>DATOS!D102</f>
        <v>0</v>
      </c>
      <c r="V52" s="705"/>
      <c r="W52" s="705"/>
      <c r="X52" s="705"/>
      <c r="Y52" s="705"/>
      <c r="Z52" s="705">
        <f>DATOS!D103</f>
        <v>0</v>
      </c>
      <c r="AA52" s="705"/>
      <c r="AB52" s="705"/>
      <c r="AC52" s="705"/>
      <c r="AD52" s="705"/>
    </row>
    <row r="53" spans="1:30">
      <c r="A53" s="626" t="s">
        <v>220</v>
      </c>
      <c r="B53" s="626"/>
      <c r="C53" s="626"/>
      <c r="D53" s="626"/>
      <c r="E53" s="626"/>
      <c r="F53" s="620" t="s">
        <v>219</v>
      </c>
      <c r="G53" s="621"/>
      <c r="H53" s="621"/>
      <c r="I53" s="621"/>
      <c r="J53" s="621"/>
      <c r="K53" s="621"/>
      <c r="L53" s="622"/>
      <c r="M53" s="620" t="s">
        <v>107</v>
      </c>
      <c r="N53" s="621"/>
      <c r="O53" s="621"/>
      <c r="P53" s="622"/>
      <c r="Q53" s="620" t="s">
        <v>221</v>
      </c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  <c r="AC53" s="621"/>
      <c r="AD53" s="622"/>
    </row>
    <row r="54" spans="1:30">
      <c r="A54" s="675">
        <f>DATOS!D101</f>
        <v>0</v>
      </c>
      <c r="B54" s="627"/>
      <c r="C54" s="627"/>
      <c r="D54" s="627"/>
      <c r="E54" s="627"/>
      <c r="F54" s="641">
        <f>DATOS!D104</f>
        <v>0</v>
      </c>
      <c r="G54" s="642"/>
      <c r="H54" s="642"/>
      <c r="I54" s="642"/>
      <c r="J54" s="642"/>
      <c r="K54" s="642"/>
      <c r="L54" s="643"/>
      <c r="M54" s="641">
        <f>DATOS!D105</f>
        <v>0</v>
      </c>
      <c r="N54" s="642"/>
      <c r="O54" s="642"/>
      <c r="P54" s="643"/>
      <c r="Q54" s="710">
        <f>DATOS!D106</f>
        <v>0</v>
      </c>
      <c r="R54" s="710"/>
      <c r="S54" s="710"/>
      <c r="T54" s="710"/>
      <c r="U54" s="710"/>
      <c r="V54" s="710"/>
      <c r="W54" s="710"/>
      <c r="X54" s="710"/>
      <c r="Y54" s="710"/>
      <c r="Z54" s="710"/>
      <c r="AA54" s="710"/>
      <c r="AB54" s="710"/>
      <c r="AC54" s="710"/>
      <c r="AD54" s="710"/>
    </row>
    <row r="56" spans="1:30">
      <c r="A56" s="619" t="s">
        <v>153</v>
      </c>
      <c r="B56" s="619"/>
      <c r="C56" s="619"/>
      <c r="D56" s="619"/>
      <c r="E56" s="619"/>
      <c r="F56" s="619"/>
      <c r="G56" s="619"/>
      <c r="H56" s="619"/>
      <c r="I56" s="619"/>
      <c r="J56" s="619"/>
      <c r="K56" s="619"/>
      <c r="L56" s="619"/>
      <c r="M56" s="619"/>
      <c r="N56" s="619"/>
      <c r="O56" s="619"/>
      <c r="P56" s="619"/>
      <c r="Q56" s="619"/>
      <c r="R56" s="619"/>
      <c r="S56" s="619"/>
      <c r="T56" s="619"/>
      <c r="U56" s="619"/>
      <c r="V56" s="619"/>
      <c r="W56" s="619"/>
      <c r="X56" s="619"/>
      <c r="Y56" s="619"/>
      <c r="Z56" s="619"/>
      <c r="AA56" s="619"/>
      <c r="AB56" s="619"/>
      <c r="AC56" s="619"/>
      <c r="AD56" s="619"/>
    </row>
    <row r="57" spans="1:30">
      <c r="A57" s="692" t="s">
        <v>389</v>
      </c>
      <c r="B57" s="692"/>
      <c r="C57" s="692"/>
      <c r="D57" s="692"/>
      <c r="E57" s="692"/>
      <c r="F57" s="692"/>
      <c r="G57" s="692"/>
      <c r="H57" s="692"/>
      <c r="I57" s="692"/>
      <c r="J57" s="692"/>
      <c r="K57" s="692" t="s">
        <v>176</v>
      </c>
      <c r="L57" s="692"/>
      <c r="M57" s="692"/>
      <c r="N57" s="692"/>
      <c r="O57" s="692"/>
      <c r="P57" s="692"/>
      <c r="Q57" s="692"/>
      <c r="R57" s="692"/>
      <c r="S57" s="692"/>
      <c r="T57" s="692"/>
      <c r="U57" s="692" t="s">
        <v>189</v>
      </c>
      <c r="V57" s="692"/>
      <c r="W57" s="692"/>
      <c r="X57" s="692"/>
      <c r="Y57" s="692"/>
      <c r="Z57" s="692"/>
      <c r="AA57" s="692"/>
      <c r="AB57" s="692"/>
      <c r="AC57" s="692"/>
      <c r="AD57" s="692"/>
    </row>
    <row r="58" spans="1:30">
      <c r="A58" s="626" t="s">
        <v>28</v>
      </c>
      <c r="B58" s="626"/>
      <c r="C58" s="626"/>
      <c r="D58" s="626"/>
      <c r="E58" s="626"/>
      <c r="F58" s="626"/>
      <c r="G58" s="626" t="s">
        <v>107</v>
      </c>
      <c r="H58" s="626" t="s">
        <v>107</v>
      </c>
      <c r="I58" s="626"/>
      <c r="J58" s="626"/>
      <c r="K58" s="626" t="s">
        <v>28</v>
      </c>
      <c r="L58" s="626"/>
      <c r="M58" s="626"/>
      <c r="N58" s="626"/>
      <c r="O58" s="626"/>
      <c r="P58" s="626"/>
      <c r="Q58" s="626" t="s">
        <v>107</v>
      </c>
      <c r="R58" s="626" t="s">
        <v>107</v>
      </c>
      <c r="S58" s="626"/>
      <c r="T58" s="626"/>
      <c r="U58" s="626" t="s">
        <v>28</v>
      </c>
      <c r="V58" s="626"/>
      <c r="W58" s="626"/>
      <c r="X58" s="626"/>
      <c r="Y58" s="626"/>
      <c r="Z58" s="626"/>
      <c r="AA58" s="626"/>
      <c r="AB58" s="626" t="s">
        <v>107</v>
      </c>
      <c r="AC58" s="626"/>
      <c r="AD58" s="626"/>
    </row>
    <row r="59" spans="1:30">
      <c r="A59" s="631">
        <f>+DATOS!D69</f>
        <v>0</v>
      </c>
      <c r="B59" s="631"/>
      <c r="C59" s="631"/>
      <c r="D59" s="631"/>
      <c r="E59" s="631"/>
      <c r="F59" s="631"/>
      <c r="G59" s="631"/>
      <c r="H59" s="627">
        <f>+DATOS!D70</f>
        <v>0</v>
      </c>
      <c r="I59" s="627"/>
      <c r="J59" s="627"/>
      <c r="K59" s="693">
        <f>+DATOS!D65</f>
        <v>0</v>
      </c>
      <c r="L59" s="693"/>
      <c r="M59" s="693"/>
      <c r="N59" s="693"/>
      <c r="O59" s="693"/>
      <c r="P59" s="693"/>
      <c r="Q59" s="693"/>
      <c r="R59" s="627">
        <f>+DATOS!D66</f>
        <v>0</v>
      </c>
      <c r="S59" s="627"/>
      <c r="T59" s="627"/>
      <c r="U59" s="693">
        <f>+DATOS!D73</f>
        <v>0</v>
      </c>
      <c r="V59" s="693"/>
      <c r="W59" s="693"/>
      <c r="X59" s="693"/>
      <c r="Y59" s="693"/>
      <c r="Z59" s="693"/>
      <c r="AA59" s="693"/>
      <c r="AB59" s="627">
        <f>+DATOS!D74</f>
        <v>0</v>
      </c>
      <c r="AC59" s="627"/>
      <c r="AD59" s="627"/>
    </row>
    <row r="60" spans="1:30">
      <c r="A60" s="631">
        <f>+DATOS!D71</f>
        <v>0</v>
      </c>
      <c r="B60" s="631"/>
      <c r="C60" s="631"/>
      <c r="D60" s="631"/>
      <c r="E60" s="631"/>
      <c r="F60" s="631"/>
      <c r="G60" s="631"/>
      <c r="H60" s="627">
        <f>+DATOS!D72</f>
        <v>0</v>
      </c>
      <c r="I60" s="627"/>
      <c r="J60" s="627"/>
      <c r="K60" s="693">
        <f>+DATOS!D67</f>
        <v>0</v>
      </c>
      <c r="L60" s="693"/>
      <c r="M60" s="693"/>
      <c r="N60" s="693"/>
      <c r="O60" s="693"/>
      <c r="P60" s="693"/>
      <c r="Q60" s="693"/>
      <c r="R60" s="627">
        <f>+DATOS!D68</f>
        <v>0</v>
      </c>
      <c r="S60" s="627"/>
      <c r="T60" s="627"/>
      <c r="U60" s="693">
        <f>+DATOS!D75</f>
        <v>0</v>
      </c>
      <c r="V60" s="693"/>
      <c r="W60" s="693"/>
      <c r="X60" s="693"/>
      <c r="Y60" s="693"/>
      <c r="Z60" s="693"/>
      <c r="AA60" s="693"/>
      <c r="AB60" s="627">
        <f>+DATOS!D76</f>
        <v>0</v>
      </c>
      <c r="AC60" s="627"/>
      <c r="AD60" s="627"/>
    </row>
    <row r="62" spans="1:30">
      <c r="A62" s="619" t="s">
        <v>154</v>
      </c>
      <c r="B62" s="619"/>
      <c r="C62" s="619"/>
      <c r="D62" s="619"/>
      <c r="E62" s="619"/>
      <c r="F62" s="619"/>
      <c r="G62" s="619"/>
      <c r="H62" s="619"/>
      <c r="I62" s="619"/>
      <c r="J62" s="619"/>
      <c r="K62" s="619"/>
      <c r="L62" s="619"/>
      <c r="M62" s="619"/>
      <c r="N62" s="619"/>
      <c r="O62" s="619"/>
      <c r="P62" s="619"/>
      <c r="Q62" s="619"/>
      <c r="R62" s="619"/>
      <c r="S62" s="619"/>
      <c r="T62" s="619"/>
      <c r="U62" s="619"/>
      <c r="V62" s="619"/>
      <c r="W62" s="619"/>
      <c r="X62" s="619"/>
      <c r="Y62" s="619"/>
      <c r="Z62" s="619"/>
      <c r="AA62" s="619"/>
      <c r="AB62" s="619"/>
      <c r="AC62" s="619"/>
      <c r="AD62" s="619"/>
    </row>
    <row r="63" spans="1:30" ht="8.4499999999999993" customHeight="1"/>
    <row r="64" spans="1:30">
      <c r="A64" s="7" t="s">
        <v>104</v>
      </c>
      <c r="J64" s="10" t="s">
        <v>6</v>
      </c>
      <c r="K64" s="11" t="str">
        <f>+IF(DATOS!D52="SI","X"," ")</f>
        <v xml:space="preserve"> </v>
      </c>
      <c r="L64" s="10" t="s">
        <v>7</v>
      </c>
      <c r="M64" s="11" t="str">
        <f>+IF(DATOS!D52="NO","X"," ")</f>
        <v>X</v>
      </c>
      <c r="O64" s="7" t="s">
        <v>178</v>
      </c>
      <c r="AA64" s="9" t="s">
        <v>6</v>
      </c>
      <c r="AB64" s="11"/>
      <c r="AC64" s="10" t="s">
        <v>7</v>
      </c>
      <c r="AD64" s="11"/>
    </row>
    <row r="65" spans="1:30">
      <c r="A65" s="7" t="s">
        <v>105</v>
      </c>
      <c r="O65" s="7" t="s">
        <v>105</v>
      </c>
    </row>
    <row r="66" spans="1:30">
      <c r="B66" s="7" t="s">
        <v>28</v>
      </c>
      <c r="K66" s="7" t="s">
        <v>106</v>
      </c>
      <c r="P66" s="7" t="s">
        <v>28</v>
      </c>
      <c r="Y66" s="7" t="s">
        <v>8</v>
      </c>
    </row>
    <row r="67" spans="1:30">
      <c r="A67" s="9">
        <v>1</v>
      </c>
      <c r="B67" s="12" t="str">
        <f>DATOS!D53</f>
        <v>No aplica</v>
      </c>
      <c r="C67" s="12"/>
      <c r="D67" s="12"/>
      <c r="E67" s="12"/>
      <c r="F67" s="12"/>
      <c r="G67" s="12"/>
      <c r="H67" s="12"/>
      <c r="I67" s="12"/>
      <c r="K67" s="15"/>
      <c r="L67" s="706" t="str">
        <f>DATOS!D54</f>
        <v>No aplica</v>
      </c>
      <c r="M67" s="706"/>
      <c r="O67" s="9">
        <v>1</v>
      </c>
      <c r="P67" s="12" t="str">
        <f>B67</f>
        <v>No aplica</v>
      </c>
      <c r="Q67" s="12"/>
      <c r="R67" s="12"/>
      <c r="S67" s="12"/>
      <c r="T67" s="12"/>
      <c r="U67" s="12"/>
      <c r="V67" s="12"/>
      <c r="W67" s="12"/>
      <c r="Y67" s="745" t="str">
        <f>+DATOS!D55</f>
        <v>No aplica</v>
      </c>
      <c r="Z67" s="745"/>
      <c r="AA67" s="745"/>
      <c r="AB67" s="745"/>
      <c r="AC67" s="745"/>
      <c r="AD67" s="745"/>
    </row>
    <row r="68" spans="1:30">
      <c r="A68" s="9">
        <v>2</v>
      </c>
      <c r="B68" s="12"/>
      <c r="C68" s="12"/>
      <c r="D68" s="12"/>
      <c r="E68" s="12"/>
      <c r="F68" s="12"/>
      <c r="G68" s="12"/>
      <c r="H68" s="12"/>
      <c r="I68" s="12"/>
      <c r="K68" s="15"/>
      <c r="L68" s="12"/>
      <c r="M68" s="12"/>
      <c r="O68" s="9">
        <v>2</v>
      </c>
      <c r="P68" s="12"/>
      <c r="Q68" s="12"/>
      <c r="R68" s="12"/>
      <c r="S68" s="12"/>
      <c r="T68" s="12"/>
      <c r="U68" s="12"/>
      <c r="V68" s="12"/>
      <c r="W68" s="12"/>
      <c r="Y68" s="15"/>
      <c r="Z68" s="12"/>
      <c r="AA68" s="12"/>
      <c r="AB68" s="12"/>
      <c r="AC68" s="12"/>
      <c r="AD68" s="12"/>
    </row>
    <row r="69" spans="1:30">
      <c r="A69" s="9">
        <v>3</v>
      </c>
      <c r="B69" s="12"/>
      <c r="C69" s="12"/>
      <c r="D69" s="12"/>
      <c r="E69" s="12"/>
      <c r="F69" s="12"/>
      <c r="G69" s="12"/>
      <c r="H69" s="12"/>
      <c r="I69" s="12"/>
      <c r="K69" s="15"/>
      <c r="L69" s="12"/>
      <c r="M69" s="12"/>
      <c r="O69" s="9">
        <v>3</v>
      </c>
      <c r="P69" s="12"/>
      <c r="Q69" s="12"/>
      <c r="R69" s="12"/>
      <c r="S69" s="12"/>
      <c r="T69" s="12"/>
      <c r="U69" s="12"/>
      <c r="V69" s="12"/>
      <c r="W69" s="12"/>
      <c r="Y69" s="15"/>
      <c r="Z69" s="12"/>
      <c r="AA69" s="12"/>
      <c r="AB69" s="12"/>
      <c r="AC69" s="12"/>
      <c r="AD69" s="12"/>
    </row>
    <row r="70" spans="1:30">
      <c r="A70" s="9">
        <v>4</v>
      </c>
      <c r="B70" s="12"/>
      <c r="C70" s="12"/>
      <c r="D70" s="12"/>
      <c r="E70" s="12"/>
      <c r="F70" s="12"/>
      <c r="G70" s="12"/>
      <c r="H70" s="12"/>
      <c r="I70" s="12"/>
      <c r="K70" s="15"/>
      <c r="L70" s="12"/>
      <c r="M70" s="12"/>
      <c r="O70" s="9">
        <v>4</v>
      </c>
      <c r="P70" s="12"/>
      <c r="Q70" s="12"/>
      <c r="R70" s="12"/>
      <c r="S70" s="12"/>
      <c r="T70" s="12"/>
      <c r="U70" s="12"/>
      <c r="V70" s="12"/>
      <c r="W70" s="12"/>
      <c r="Y70" s="15"/>
      <c r="Z70" s="12"/>
      <c r="AA70" s="12"/>
      <c r="AB70" s="12"/>
      <c r="AC70" s="12"/>
      <c r="AD70" s="12"/>
    </row>
    <row r="71" spans="1:30">
      <c r="A71" s="9">
        <v>5</v>
      </c>
      <c r="B71" s="12"/>
      <c r="C71" s="12"/>
      <c r="D71" s="12"/>
      <c r="E71" s="12"/>
      <c r="F71" s="12"/>
      <c r="G71" s="12"/>
      <c r="H71" s="12"/>
      <c r="I71" s="12"/>
      <c r="K71" s="15"/>
      <c r="L71" s="12"/>
      <c r="M71" s="12"/>
      <c r="O71" s="9">
        <v>5</v>
      </c>
      <c r="P71" s="12"/>
      <c r="Q71" s="12"/>
      <c r="R71" s="12"/>
      <c r="S71" s="12"/>
      <c r="T71" s="12"/>
      <c r="U71" s="12"/>
      <c r="V71" s="12"/>
      <c r="W71" s="12"/>
      <c r="Y71" s="15"/>
      <c r="Z71" s="12"/>
      <c r="AA71" s="12"/>
      <c r="AB71" s="12"/>
      <c r="AC71" s="12"/>
      <c r="AD71" s="12"/>
    </row>
    <row r="72" spans="1:30">
      <c r="A72" s="9">
        <v>6</v>
      </c>
      <c r="B72" s="12"/>
      <c r="C72" s="12"/>
      <c r="D72" s="12"/>
      <c r="E72" s="12"/>
      <c r="F72" s="12"/>
      <c r="G72" s="12"/>
      <c r="H72" s="12"/>
      <c r="I72" s="12"/>
      <c r="K72" s="15"/>
      <c r="L72" s="12"/>
      <c r="M72" s="12"/>
      <c r="O72" s="9">
        <v>6</v>
      </c>
      <c r="P72" s="12"/>
      <c r="Q72" s="12"/>
      <c r="R72" s="12"/>
      <c r="S72" s="12"/>
      <c r="T72" s="12"/>
      <c r="U72" s="12"/>
      <c r="V72" s="12"/>
      <c r="W72" s="12"/>
      <c r="Y72" s="15"/>
      <c r="Z72" s="12"/>
      <c r="AA72" s="12"/>
      <c r="AB72" s="12"/>
      <c r="AC72" s="12"/>
      <c r="AD72" s="12"/>
    </row>
    <row r="73" spans="1:30">
      <c r="A73" s="9">
        <v>7</v>
      </c>
      <c r="B73" s="12"/>
      <c r="C73" s="12"/>
      <c r="D73" s="12"/>
      <c r="E73" s="12"/>
      <c r="F73" s="12"/>
      <c r="G73" s="12"/>
      <c r="H73" s="12"/>
      <c r="I73" s="12"/>
      <c r="K73" s="15"/>
      <c r="L73" s="12"/>
      <c r="M73" s="12"/>
      <c r="O73" s="9">
        <v>7</v>
      </c>
      <c r="P73" s="12"/>
      <c r="Q73" s="12"/>
      <c r="R73" s="12"/>
      <c r="S73" s="12"/>
      <c r="T73" s="12"/>
      <c r="U73" s="12"/>
      <c r="V73" s="12"/>
      <c r="W73" s="12"/>
      <c r="Y73" s="15"/>
      <c r="Z73" s="12"/>
      <c r="AA73" s="12"/>
      <c r="AB73" s="12"/>
      <c r="AC73" s="12"/>
      <c r="AD73" s="12"/>
    </row>
    <row r="74" spans="1:30">
      <c r="A74" s="9">
        <v>8</v>
      </c>
      <c r="K74" s="126"/>
    </row>
    <row r="75" spans="1:30">
      <c r="A75" s="619" t="s">
        <v>155</v>
      </c>
      <c r="B75" s="619"/>
      <c r="C75" s="619"/>
      <c r="D75" s="619"/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/>
      <c r="P75" s="619"/>
      <c r="Q75" s="619"/>
      <c r="R75" s="619"/>
      <c r="S75" s="619"/>
      <c r="T75" s="619"/>
      <c r="U75" s="619"/>
      <c r="V75" s="619"/>
      <c r="W75" s="619"/>
      <c r="X75" s="619"/>
      <c r="Y75" s="619"/>
      <c r="Z75" s="619"/>
      <c r="AA75" s="619"/>
      <c r="AB75" s="619"/>
      <c r="AC75" s="619"/>
      <c r="AD75" s="619"/>
    </row>
    <row r="76" spans="1:30" ht="6" customHeight="1"/>
    <row r="77" spans="1:30">
      <c r="A77" s="7" t="s">
        <v>128</v>
      </c>
      <c r="V77" s="10" t="s">
        <v>6</v>
      </c>
      <c r="W77" s="11" t="str">
        <f>IF(DATOS!D60="SI","X"," ")</f>
        <v xml:space="preserve"> </v>
      </c>
      <c r="X77" s="10" t="s">
        <v>7</v>
      </c>
      <c r="Y77" s="11" t="str">
        <f>IF(DATOS!D60="NO","X"," ")</f>
        <v xml:space="preserve"> </v>
      </c>
    </row>
    <row r="78" spans="1:30">
      <c r="A78" s="7" t="s">
        <v>105</v>
      </c>
    </row>
    <row r="79" spans="1:30">
      <c r="A79" s="645" t="s">
        <v>26</v>
      </c>
      <c r="B79" s="645"/>
      <c r="C79" s="645"/>
      <c r="D79" s="645" t="s">
        <v>30</v>
      </c>
      <c r="E79" s="645"/>
      <c r="F79" s="645"/>
      <c r="G79" s="645" t="s">
        <v>31</v>
      </c>
      <c r="H79" s="645"/>
      <c r="I79" s="645"/>
      <c r="J79" s="645"/>
      <c r="K79" s="645"/>
      <c r="L79" s="645"/>
      <c r="M79" s="645"/>
      <c r="N79" s="645"/>
      <c r="O79" s="645"/>
      <c r="P79" s="645"/>
      <c r="Q79" s="645"/>
      <c r="R79" s="645"/>
      <c r="S79" s="645"/>
      <c r="T79" s="645"/>
      <c r="U79" s="645"/>
      <c r="V79" s="645"/>
      <c r="W79" s="645"/>
      <c r="X79" s="645"/>
      <c r="Y79" s="645"/>
    </row>
    <row r="80" spans="1:30" ht="15">
      <c r="A80" s="628">
        <f>DATOS!D61</f>
        <v>0</v>
      </c>
      <c r="B80" s="628"/>
      <c r="C80" s="628"/>
      <c r="D80" s="629">
        <f>DATOS!D62</f>
        <v>0</v>
      </c>
      <c r="E80" s="629"/>
      <c r="F80" s="629"/>
      <c r="G80" s="712">
        <f>DATOS!D63</f>
        <v>0</v>
      </c>
      <c r="H80" s="712"/>
      <c r="I80" s="712"/>
      <c r="J80" s="712"/>
      <c r="K80" s="712"/>
      <c r="L80" s="712"/>
      <c r="M80" s="712"/>
      <c r="N80" s="712"/>
      <c r="O80" s="712"/>
      <c r="P80" s="712"/>
      <c r="Q80" s="712"/>
      <c r="R80" s="712"/>
      <c r="S80" s="712"/>
      <c r="T80" s="712"/>
      <c r="U80" s="712"/>
      <c r="V80" s="712"/>
      <c r="W80" s="712"/>
      <c r="X80" s="712"/>
      <c r="Y80" s="712"/>
    </row>
    <row r="81" spans="1:31" ht="15">
      <c r="A81" s="640"/>
      <c r="B81" s="640"/>
      <c r="C81" s="640"/>
      <c r="D81" s="651"/>
      <c r="E81" s="651"/>
      <c r="F81" s="651"/>
      <c r="G81" s="732"/>
      <c r="H81" s="732"/>
      <c r="I81" s="732"/>
      <c r="J81" s="732"/>
      <c r="K81" s="732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732"/>
      <c r="Y81" s="732"/>
    </row>
    <row r="82" spans="1:31" ht="15" hidden="1">
      <c r="A82" s="640"/>
      <c r="B82" s="640"/>
      <c r="C82" s="640"/>
      <c r="D82" s="640"/>
      <c r="E82" s="640"/>
      <c r="F82" s="640"/>
      <c r="G82" s="653"/>
      <c r="H82" s="653"/>
      <c r="I82" s="653"/>
      <c r="J82" s="653"/>
      <c r="K82" s="653"/>
      <c r="L82" s="653"/>
      <c r="M82" s="654"/>
      <c r="N82" s="654"/>
      <c r="O82" s="654"/>
      <c r="P82" s="654"/>
      <c r="Q82" s="654"/>
      <c r="R82" s="654"/>
    </row>
    <row r="83" spans="1:31" ht="15" hidden="1">
      <c r="A83" s="640"/>
      <c r="B83" s="640"/>
      <c r="C83" s="640"/>
      <c r="D83" s="640"/>
      <c r="E83" s="640"/>
      <c r="F83" s="640"/>
      <c r="G83" s="640"/>
      <c r="H83" s="640"/>
      <c r="I83" s="640"/>
      <c r="J83" s="640"/>
      <c r="K83" s="640"/>
      <c r="L83" s="640"/>
      <c r="M83" s="652"/>
      <c r="N83" s="652"/>
      <c r="O83" s="652"/>
      <c r="P83" s="652"/>
      <c r="Q83" s="652"/>
      <c r="R83" s="652"/>
    </row>
    <row r="85" spans="1:31">
      <c r="A85" s="619" t="s">
        <v>158</v>
      </c>
      <c r="B85" s="619"/>
      <c r="C85" s="619"/>
      <c r="D85" s="619"/>
      <c r="E85" s="619"/>
      <c r="F85" s="619"/>
      <c r="G85" s="619"/>
      <c r="H85" s="619"/>
      <c r="I85" s="619"/>
      <c r="J85" s="619"/>
      <c r="K85" s="619"/>
      <c r="L85" s="619"/>
      <c r="M85" s="619"/>
      <c r="N85" s="619"/>
      <c r="O85" s="619"/>
      <c r="P85" s="619"/>
      <c r="Q85" s="619"/>
      <c r="R85" s="619"/>
      <c r="S85" s="619"/>
      <c r="T85" s="619"/>
      <c r="U85" s="619"/>
      <c r="V85" s="619"/>
      <c r="W85" s="619"/>
      <c r="X85" s="619"/>
      <c r="Y85" s="619"/>
      <c r="Z85" s="619"/>
      <c r="AA85" s="619"/>
      <c r="AB85" s="619"/>
      <c r="AC85" s="619"/>
      <c r="AD85" s="619"/>
    </row>
    <row r="86" spans="1:31" ht="45" customHeight="1">
      <c r="A86" s="676" t="s">
        <v>346</v>
      </c>
      <c r="B86" s="676"/>
      <c r="C86" s="676"/>
      <c r="D86" s="676"/>
      <c r="E86" s="676"/>
      <c r="F86" s="676"/>
      <c r="G86" s="676"/>
      <c r="H86" s="676"/>
      <c r="I86" s="676"/>
      <c r="J86" s="676"/>
      <c r="K86" s="676"/>
      <c r="L86" s="676"/>
      <c r="M86" s="676"/>
      <c r="N86" s="676"/>
      <c r="O86" s="676"/>
      <c r="P86" s="676"/>
      <c r="Q86" s="676"/>
      <c r="R86" s="676"/>
      <c r="S86" s="676"/>
      <c r="T86" s="676"/>
      <c r="U86" s="676"/>
      <c r="V86" s="676"/>
      <c r="W86" s="676"/>
      <c r="X86" s="676"/>
      <c r="Y86" s="676"/>
      <c r="Z86" s="676"/>
      <c r="AA86" s="676"/>
      <c r="AB86" s="676"/>
      <c r="AC86" s="676"/>
      <c r="AD86" s="676"/>
      <c r="AE86" s="16"/>
    </row>
    <row r="88" spans="1:31">
      <c r="A88" s="7" t="s">
        <v>26</v>
      </c>
      <c r="C88" s="655" t="s">
        <v>147</v>
      </c>
      <c r="D88" s="655"/>
      <c r="E88" s="655"/>
    </row>
    <row r="89" spans="1:31" ht="6" customHeight="1"/>
    <row r="90" spans="1:31">
      <c r="A90" s="635" t="s">
        <v>80</v>
      </c>
      <c r="B90" s="636"/>
      <c r="C90" s="636"/>
      <c r="D90" s="636"/>
      <c r="E90" s="636"/>
      <c r="F90" s="636"/>
      <c r="G90" s="637"/>
      <c r="H90" s="656" t="str">
        <f>C88</f>
        <v>Quetzales</v>
      </c>
      <c r="I90" s="656"/>
      <c r="J90" s="656"/>
      <c r="K90" s="656"/>
      <c r="M90" s="635" t="s">
        <v>81</v>
      </c>
      <c r="N90" s="636"/>
      <c r="O90" s="636"/>
      <c r="P90" s="636"/>
      <c r="Q90" s="636"/>
      <c r="R90" s="636"/>
      <c r="S90" s="637"/>
      <c r="T90" s="656" t="str">
        <f>C88</f>
        <v>Quetzales</v>
      </c>
      <c r="U90" s="656"/>
      <c r="V90" s="656"/>
      <c r="W90" s="656"/>
      <c r="Y90" s="13"/>
    </row>
    <row r="91" spans="1:31" ht="14.45" customHeight="1">
      <c r="A91" s="638" t="s">
        <v>83</v>
      </c>
      <c r="B91" s="638"/>
      <c r="C91" s="638"/>
      <c r="D91" s="638"/>
      <c r="E91" s="638"/>
      <c r="F91" s="638"/>
      <c r="G91" s="638"/>
      <c r="H91" s="630"/>
      <c r="I91" s="630"/>
      <c r="J91" s="630"/>
      <c r="K91" s="630"/>
      <c r="M91" s="658" t="s">
        <v>83</v>
      </c>
      <c r="N91" s="658"/>
      <c r="O91" s="658"/>
      <c r="P91" s="658"/>
      <c r="Q91" s="658"/>
      <c r="R91" s="658"/>
      <c r="S91" s="658"/>
      <c r="T91" s="630"/>
      <c r="U91" s="630"/>
      <c r="V91" s="630"/>
      <c r="W91" s="630"/>
    </row>
    <row r="92" spans="1:31" ht="14.45" customHeight="1">
      <c r="A92" s="659" t="s">
        <v>82</v>
      </c>
      <c r="B92" s="659"/>
      <c r="C92" s="659"/>
      <c r="D92" s="659"/>
      <c r="E92" s="659"/>
      <c r="F92" s="659"/>
      <c r="G92" s="659"/>
      <c r="H92" s="657">
        <f>+'EP imprimir'!D13</f>
        <v>0</v>
      </c>
      <c r="I92" s="657"/>
      <c r="J92" s="657"/>
      <c r="K92" s="657"/>
      <c r="M92" s="658"/>
      <c r="N92" s="658"/>
      <c r="O92" s="658"/>
      <c r="P92" s="658"/>
      <c r="Q92" s="658"/>
      <c r="R92" s="658"/>
      <c r="S92" s="658"/>
      <c r="T92" s="657"/>
      <c r="U92" s="657"/>
      <c r="V92" s="657"/>
      <c r="W92" s="657"/>
    </row>
    <row r="93" spans="1:31" ht="15">
      <c r="A93" s="659" t="s">
        <v>85</v>
      </c>
      <c r="B93" s="659"/>
      <c r="C93" s="659"/>
      <c r="D93" s="659"/>
      <c r="E93" s="659"/>
      <c r="F93" s="659"/>
      <c r="G93" s="659"/>
      <c r="H93" s="657">
        <f>+'EP imprimir'!B24</f>
        <v>0</v>
      </c>
      <c r="I93" s="657"/>
      <c r="J93" s="657"/>
      <c r="K93" s="657"/>
      <c r="M93" s="660" t="s">
        <v>86</v>
      </c>
      <c r="N93" s="660"/>
      <c r="O93" s="660"/>
      <c r="P93" s="660"/>
      <c r="Q93" s="660"/>
      <c r="R93" s="660"/>
      <c r="S93" s="660"/>
      <c r="T93" s="657">
        <f>+'EP imprimir'!C90</f>
        <v>0</v>
      </c>
      <c r="U93" s="657"/>
      <c r="V93" s="657"/>
      <c r="W93" s="657"/>
    </row>
    <row r="94" spans="1:31" ht="15">
      <c r="A94" s="659" t="s">
        <v>84</v>
      </c>
      <c r="B94" s="659"/>
      <c r="C94" s="659"/>
      <c r="D94" s="659"/>
      <c r="E94" s="659"/>
      <c r="F94" s="659"/>
      <c r="G94" s="659"/>
      <c r="H94" s="657">
        <f>+'EP imprimir'!C35</f>
        <v>0</v>
      </c>
      <c r="I94" s="657"/>
      <c r="J94" s="657"/>
      <c r="K94" s="657"/>
      <c r="M94" s="660" t="s">
        <v>156</v>
      </c>
      <c r="N94" s="660"/>
      <c r="O94" s="660"/>
      <c r="P94" s="660"/>
      <c r="Q94" s="660"/>
      <c r="R94" s="660"/>
      <c r="S94" s="660"/>
      <c r="T94" s="657">
        <f>+'EP imprimir'!G90</f>
        <v>0</v>
      </c>
      <c r="U94" s="657"/>
      <c r="V94" s="657"/>
      <c r="W94" s="657"/>
    </row>
    <row r="95" spans="1:31">
      <c r="A95" s="638"/>
      <c r="B95" s="638"/>
      <c r="C95" s="638"/>
      <c r="D95" s="638"/>
      <c r="E95" s="638"/>
      <c r="F95" s="638"/>
      <c r="G95" s="638"/>
      <c r="H95" s="657"/>
      <c r="I95" s="657"/>
      <c r="J95" s="657"/>
      <c r="K95" s="657"/>
      <c r="M95" s="658"/>
      <c r="N95" s="658"/>
      <c r="O95" s="658"/>
      <c r="P95" s="658"/>
      <c r="Q95" s="658"/>
      <c r="R95" s="658"/>
      <c r="S95" s="658"/>
      <c r="T95" s="657"/>
      <c r="U95" s="657"/>
      <c r="V95" s="657"/>
      <c r="W95" s="657"/>
    </row>
    <row r="96" spans="1:31">
      <c r="A96" s="638" t="s">
        <v>88</v>
      </c>
      <c r="B96" s="638"/>
      <c r="C96" s="638"/>
      <c r="D96" s="638"/>
      <c r="E96" s="638"/>
      <c r="F96" s="638"/>
      <c r="G96" s="638"/>
      <c r="H96" s="657"/>
      <c r="I96" s="657"/>
      <c r="J96" s="657"/>
      <c r="K96" s="657"/>
      <c r="M96" s="658" t="s">
        <v>88</v>
      </c>
      <c r="N96" s="658"/>
      <c r="O96" s="658"/>
      <c r="P96" s="658"/>
      <c r="Q96" s="658"/>
      <c r="R96" s="658"/>
      <c r="S96" s="658"/>
      <c r="T96" s="657"/>
      <c r="U96" s="657"/>
      <c r="V96" s="657"/>
      <c r="W96" s="657"/>
    </row>
    <row r="97" spans="1:23" ht="15">
      <c r="A97" s="659" t="s">
        <v>362</v>
      </c>
      <c r="B97" s="659"/>
      <c r="C97" s="659"/>
      <c r="D97" s="659"/>
      <c r="E97" s="659"/>
      <c r="F97" s="659"/>
      <c r="G97" s="659"/>
      <c r="H97" s="657">
        <f>+DATOS!D218</f>
        <v>0</v>
      </c>
      <c r="I97" s="657"/>
      <c r="J97" s="657"/>
      <c r="K97" s="657"/>
      <c r="M97" s="660" t="s">
        <v>492</v>
      </c>
      <c r="N97" s="660"/>
      <c r="O97" s="660"/>
      <c r="P97" s="660"/>
      <c r="Q97" s="660"/>
      <c r="R97" s="660"/>
      <c r="S97" s="660"/>
      <c r="T97" s="657">
        <f>+'EP imprimir'!C101</f>
        <v>0</v>
      </c>
      <c r="U97" s="657"/>
      <c r="V97" s="657"/>
      <c r="W97" s="657"/>
    </row>
    <row r="98" spans="1:23" ht="15">
      <c r="A98" s="659" t="s">
        <v>363</v>
      </c>
      <c r="B98" s="659"/>
      <c r="C98" s="659"/>
      <c r="D98" s="659"/>
      <c r="E98" s="659"/>
      <c r="F98" s="659"/>
      <c r="G98" s="659"/>
      <c r="H98" s="657">
        <f>+'EP imprimir'!E57</f>
        <v>0</v>
      </c>
      <c r="I98" s="657"/>
      <c r="J98" s="657"/>
      <c r="K98" s="657"/>
      <c r="M98" s="658"/>
      <c r="N98" s="658"/>
      <c r="O98" s="658"/>
      <c r="P98" s="658"/>
      <c r="Q98" s="658"/>
      <c r="R98" s="658"/>
      <c r="S98" s="658"/>
      <c r="T98" s="657"/>
      <c r="U98" s="657"/>
      <c r="V98" s="657"/>
      <c r="W98" s="657"/>
    </row>
    <row r="99" spans="1:23" ht="15">
      <c r="A99" s="659" t="s">
        <v>364</v>
      </c>
      <c r="B99" s="659"/>
      <c r="C99" s="659"/>
      <c r="D99" s="659"/>
      <c r="E99" s="659"/>
      <c r="F99" s="659"/>
      <c r="G99" s="659"/>
      <c r="H99" s="736">
        <f>+'EP imprimir'!C68</f>
        <v>0</v>
      </c>
      <c r="I99" s="737"/>
      <c r="J99" s="737"/>
      <c r="K99" s="738"/>
      <c r="M99" s="739"/>
      <c r="N99" s="740"/>
      <c r="O99" s="740"/>
      <c r="P99" s="740"/>
      <c r="Q99" s="740"/>
      <c r="R99" s="740"/>
      <c r="S99" s="741"/>
      <c r="T99" s="664"/>
      <c r="U99" s="665"/>
      <c r="V99" s="665"/>
      <c r="W99" s="666"/>
    </row>
    <row r="100" spans="1:23" ht="15">
      <c r="A100" s="638" t="s">
        <v>89</v>
      </c>
      <c r="B100" s="638"/>
      <c r="C100" s="638"/>
      <c r="D100" s="638"/>
      <c r="E100" s="638"/>
      <c r="F100" s="638"/>
      <c r="G100" s="638"/>
      <c r="H100" s="657">
        <f>+'EP imprimir'!F101</f>
        <v>0</v>
      </c>
      <c r="I100" s="657"/>
      <c r="J100" s="657"/>
      <c r="K100" s="657"/>
      <c r="M100" s="660" t="s">
        <v>87</v>
      </c>
      <c r="N100" s="660"/>
      <c r="O100" s="660"/>
      <c r="P100" s="660"/>
      <c r="Q100" s="660"/>
      <c r="R100" s="660"/>
      <c r="S100" s="660"/>
      <c r="T100" s="657"/>
      <c r="U100" s="657"/>
      <c r="V100" s="657"/>
      <c r="W100" s="657"/>
    </row>
    <row r="101" spans="1:23">
      <c r="A101" s="7" t="s">
        <v>491</v>
      </c>
      <c r="H101" s="657">
        <f>'EP imprimir'!B79</f>
        <v>0</v>
      </c>
      <c r="I101" s="657"/>
      <c r="J101" s="657"/>
      <c r="K101" s="657"/>
      <c r="M101" s="658"/>
      <c r="N101" s="658"/>
      <c r="O101" s="658"/>
      <c r="P101" s="658"/>
      <c r="Q101" s="658"/>
      <c r="R101" s="658"/>
      <c r="S101" s="658"/>
      <c r="T101" s="657"/>
      <c r="U101" s="657"/>
      <c r="V101" s="657"/>
      <c r="W101" s="657"/>
    </row>
    <row r="102" spans="1:23">
      <c r="A102" s="638"/>
      <c r="B102" s="638"/>
      <c r="C102" s="638"/>
      <c r="D102" s="638"/>
      <c r="E102" s="638"/>
      <c r="F102" s="638"/>
      <c r="G102" s="638"/>
      <c r="H102" s="657"/>
      <c r="I102" s="657"/>
      <c r="J102" s="657"/>
      <c r="K102" s="657"/>
      <c r="M102" s="667" t="s">
        <v>157</v>
      </c>
      <c r="N102" s="667"/>
      <c r="O102" s="667"/>
      <c r="P102" s="667"/>
      <c r="Q102" s="667"/>
      <c r="R102" s="667"/>
      <c r="S102" s="667"/>
      <c r="T102" s="668">
        <f>SUM(T92:W100)</f>
        <v>0</v>
      </c>
      <c r="U102" s="668"/>
      <c r="V102" s="668"/>
      <c r="W102" s="668"/>
    </row>
    <row r="103" spans="1:23">
      <c r="A103" s="638"/>
      <c r="B103" s="638"/>
      <c r="C103" s="638"/>
      <c r="D103" s="638"/>
      <c r="E103" s="638"/>
      <c r="F103" s="638"/>
      <c r="G103" s="638"/>
      <c r="H103" s="657"/>
      <c r="I103" s="657"/>
      <c r="J103" s="657"/>
      <c r="K103" s="657"/>
      <c r="M103" s="667" t="s">
        <v>90</v>
      </c>
      <c r="N103" s="667"/>
      <c r="O103" s="667"/>
      <c r="P103" s="667"/>
      <c r="Q103" s="667"/>
      <c r="R103" s="667"/>
      <c r="S103" s="667"/>
      <c r="T103" s="668">
        <f>+H104-T102</f>
        <v>0</v>
      </c>
      <c r="U103" s="668"/>
      <c r="V103" s="668"/>
      <c r="W103" s="668"/>
    </row>
    <row r="104" spans="1:23" ht="15" customHeight="1">
      <c r="A104" s="667" t="s">
        <v>91</v>
      </c>
      <c r="B104" s="667"/>
      <c r="C104" s="667"/>
      <c r="D104" s="667"/>
      <c r="E104" s="667"/>
      <c r="F104" s="667"/>
      <c r="G104" s="667"/>
      <c r="H104" s="668">
        <f>SUM(H92:K103)</f>
        <v>0</v>
      </c>
      <c r="I104" s="668"/>
      <c r="J104" s="668"/>
      <c r="K104" s="668"/>
      <c r="M104" s="667" t="s">
        <v>92</v>
      </c>
      <c r="N104" s="667"/>
      <c r="O104" s="667"/>
      <c r="P104" s="667"/>
      <c r="Q104" s="667"/>
      <c r="R104" s="667"/>
      <c r="S104" s="667"/>
      <c r="T104" s="668">
        <f>+T102+T103</f>
        <v>0</v>
      </c>
      <c r="U104" s="668"/>
      <c r="V104" s="668"/>
      <c r="W104" s="668"/>
    </row>
    <row r="106" spans="1:23">
      <c r="A106" s="733" t="s">
        <v>165</v>
      </c>
      <c r="B106" s="734"/>
      <c r="C106" s="734"/>
      <c r="D106" s="734"/>
      <c r="E106" s="734"/>
      <c r="F106" s="734"/>
      <c r="G106" s="735"/>
      <c r="H106" s="711" t="s">
        <v>385</v>
      </c>
      <c r="I106" s="711"/>
      <c r="J106" s="711"/>
      <c r="K106" s="711"/>
      <c r="M106" s="733" t="s">
        <v>166</v>
      </c>
      <c r="N106" s="734"/>
      <c r="O106" s="734"/>
      <c r="P106" s="734"/>
      <c r="Q106" s="734"/>
      <c r="R106" s="734"/>
      <c r="S106" s="735"/>
      <c r="T106" s="711" t="s">
        <v>385</v>
      </c>
      <c r="U106" s="711"/>
      <c r="V106" s="711"/>
      <c r="W106" s="711"/>
    </row>
    <row r="107" spans="1:23">
      <c r="A107" s="658" t="s">
        <v>161</v>
      </c>
      <c r="B107" s="658"/>
      <c r="C107" s="658"/>
      <c r="D107" s="658"/>
      <c r="E107" s="658"/>
      <c r="F107" s="658"/>
      <c r="G107" s="658"/>
      <c r="H107" s="664">
        <f>+'EP imprimir'!B106</f>
        <v>0</v>
      </c>
      <c r="I107" s="665"/>
      <c r="J107" s="665"/>
      <c r="K107" s="666"/>
      <c r="M107" s="658" t="s">
        <v>167</v>
      </c>
      <c r="N107" s="658"/>
      <c r="O107" s="658"/>
      <c r="P107" s="658"/>
      <c r="Q107" s="658"/>
      <c r="R107" s="658"/>
      <c r="S107" s="658"/>
      <c r="T107" s="630">
        <f>+'EP imprimir'!E106</f>
        <v>0</v>
      </c>
      <c r="U107" s="630"/>
      <c r="V107" s="630"/>
      <c r="W107" s="630"/>
    </row>
    <row r="108" spans="1:23">
      <c r="A108" s="658" t="s">
        <v>162</v>
      </c>
      <c r="B108" s="658"/>
      <c r="C108" s="658"/>
      <c r="D108" s="658"/>
      <c r="E108" s="658"/>
      <c r="F108" s="658"/>
      <c r="G108" s="658"/>
      <c r="H108" s="664">
        <f>+'EP imprimir'!B107</f>
        <v>0</v>
      </c>
      <c r="I108" s="665"/>
      <c r="J108" s="665"/>
      <c r="K108" s="666"/>
      <c r="M108" s="658" t="s">
        <v>168</v>
      </c>
      <c r="N108" s="658"/>
      <c r="O108" s="658"/>
      <c r="P108" s="658"/>
      <c r="Q108" s="658"/>
      <c r="R108" s="658"/>
      <c r="S108" s="658"/>
      <c r="T108" s="630">
        <f>+'EP imprimir'!E107</f>
        <v>0</v>
      </c>
      <c r="U108" s="630"/>
      <c r="V108" s="630"/>
      <c r="W108" s="630"/>
    </row>
    <row r="109" spans="1:23">
      <c r="A109" s="658" t="s">
        <v>163</v>
      </c>
      <c r="B109" s="658"/>
      <c r="C109" s="658"/>
      <c r="D109" s="658"/>
      <c r="E109" s="658"/>
      <c r="F109" s="658"/>
      <c r="G109" s="658"/>
      <c r="H109" s="664">
        <f>+'EP imprimir'!B108</f>
        <v>0</v>
      </c>
      <c r="I109" s="665"/>
      <c r="J109" s="665"/>
      <c r="K109" s="666"/>
      <c r="M109" s="658" t="s">
        <v>169</v>
      </c>
      <c r="N109" s="658"/>
      <c r="O109" s="658"/>
      <c r="P109" s="658"/>
      <c r="Q109" s="658"/>
      <c r="R109" s="658"/>
      <c r="S109" s="658"/>
      <c r="T109" s="630">
        <f>+'EP imprimir'!E108</f>
        <v>0</v>
      </c>
      <c r="U109" s="630"/>
      <c r="V109" s="630"/>
      <c r="W109" s="630"/>
    </row>
    <row r="110" spans="1:23">
      <c r="A110" s="658" t="s">
        <v>93</v>
      </c>
      <c r="B110" s="658"/>
      <c r="C110" s="658"/>
      <c r="D110" s="658"/>
      <c r="E110" s="658"/>
      <c r="F110" s="658"/>
      <c r="G110" s="658"/>
      <c r="H110" s="664">
        <f>+'EP imprimir'!B109</f>
        <v>0</v>
      </c>
      <c r="I110" s="665"/>
      <c r="J110" s="665"/>
      <c r="K110" s="666"/>
      <c r="M110" s="658" t="s">
        <v>74</v>
      </c>
      <c r="N110" s="658"/>
      <c r="O110" s="658"/>
      <c r="P110" s="658"/>
      <c r="Q110" s="658"/>
      <c r="R110" s="658"/>
      <c r="S110" s="658"/>
      <c r="T110" s="630">
        <f>+'EP imprimir'!E109</f>
        <v>0</v>
      </c>
      <c r="U110" s="630"/>
      <c r="V110" s="630"/>
      <c r="W110" s="630"/>
    </row>
    <row r="111" spans="1:23">
      <c r="A111" s="658" t="s">
        <v>164</v>
      </c>
      <c r="B111" s="658"/>
      <c r="C111" s="658"/>
      <c r="D111" s="658"/>
      <c r="E111" s="658"/>
      <c r="F111" s="658"/>
      <c r="G111" s="658"/>
      <c r="H111" s="664">
        <f>+'EP imprimir'!B110</f>
        <v>0</v>
      </c>
      <c r="I111" s="665"/>
      <c r="J111" s="665"/>
      <c r="K111" s="666"/>
      <c r="M111" s="658"/>
      <c r="N111" s="658"/>
      <c r="O111" s="658"/>
      <c r="P111" s="658"/>
      <c r="Q111" s="658"/>
      <c r="R111" s="658"/>
      <c r="S111" s="658"/>
      <c r="T111" s="630"/>
      <c r="U111" s="630"/>
      <c r="V111" s="630"/>
      <c r="W111" s="630"/>
    </row>
    <row r="112" spans="1:23">
      <c r="A112" s="667" t="s">
        <v>159</v>
      </c>
      <c r="B112" s="667"/>
      <c r="C112" s="667"/>
      <c r="D112" s="667"/>
      <c r="E112" s="667"/>
      <c r="F112" s="667"/>
      <c r="G112" s="667"/>
      <c r="H112" s="742">
        <f>SUM(H107:K111)</f>
        <v>0</v>
      </c>
      <c r="I112" s="743"/>
      <c r="J112" s="743"/>
      <c r="K112" s="744"/>
      <c r="M112" s="667" t="s">
        <v>160</v>
      </c>
      <c r="N112" s="667"/>
      <c r="O112" s="667"/>
      <c r="P112" s="667"/>
      <c r="Q112" s="667"/>
      <c r="R112" s="667"/>
      <c r="S112" s="667"/>
      <c r="T112" s="727">
        <f>SUM(T107:W111)</f>
        <v>0</v>
      </c>
      <c r="U112" s="727"/>
      <c r="V112" s="727"/>
      <c r="W112" s="727"/>
    </row>
    <row r="114" spans="1:31">
      <c r="A114" s="8" t="s">
        <v>240</v>
      </c>
    </row>
    <row r="115" spans="1:31" ht="14.25" customHeight="1">
      <c r="A115" s="746" t="s">
        <v>241</v>
      </c>
      <c r="B115" s="747"/>
      <c r="C115" s="747"/>
      <c r="D115" s="747"/>
      <c r="E115" s="747"/>
      <c r="F115" s="747"/>
      <c r="G115" s="747"/>
      <c r="H115" s="747"/>
      <c r="I115" s="747"/>
      <c r="J115" s="747"/>
      <c r="K115" s="747"/>
      <c r="L115" s="747"/>
      <c r="M115" s="747"/>
      <c r="N115" s="723" t="str">
        <f>IF(M38="x","X"," ")</f>
        <v xml:space="preserve"> </v>
      </c>
      <c r="O115" s="724"/>
      <c r="P115" s="746" t="s">
        <v>242</v>
      </c>
      <c r="Q115" s="747"/>
      <c r="R115" s="747"/>
      <c r="S115" s="747"/>
      <c r="T115" s="747"/>
      <c r="U115" s="747"/>
      <c r="V115" s="747"/>
      <c r="W115" s="747"/>
      <c r="X115" s="747"/>
      <c r="Y115" s="747"/>
      <c r="Z115" s="747"/>
      <c r="AA115" s="747"/>
      <c r="AB115" s="747"/>
      <c r="AC115" s="725" t="str">
        <f>IF(AC37="x","X"," ")</f>
        <v xml:space="preserve"> </v>
      </c>
      <c r="AD115" s="726"/>
    </row>
    <row r="116" spans="1:31" ht="14.25" customHeight="1">
      <c r="A116" s="748"/>
      <c r="B116" s="749"/>
      <c r="C116" s="749"/>
      <c r="D116" s="749"/>
      <c r="E116" s="749"/>
      <c r="F116" s="749"/>
      <c r="G116" s="749"/>
      <c r="H116" s="749"/>
      <c r="I116" s="749"/>
      <c r="J116" s="749"/>
      <c r="K116" s="749"/>
      <c r="L116" s="749"/>
      <c r="M116" s="749"/>
      <c r="N116" s="750" t="str">
        <f>IF(M37="x","X"," ")</f>
        <v xml:space="preserve"> </v>
      </c>
      <c r="O116" s="751"/>
      <c r="P116" s="748"/>
      <c r="Q116" s="749"/>
      <c r="R116" s="749"/>
      <c r="S116" s="749"/>
      <c r="T116" s="749"/>
      <c r="U116" s="749"/>
      <c r="V116" s="749"/>
      <c r="W116" s="749"/>
      <c r="X116" s="749"/>
      <c r="Y116" s="749"/>
      <c r="Z116" s="749"/>
      <c r="AA116" s="749"/>
      <c r="AB116" s="749"/>
      <c r="AC116" s="721" t="str">
        <f>IF(U37="x","X"," ")</f>
        <v xml:space="preserve"> </v>
      </c>
      <c r="AD116" s="722"/>
    </row>
    <row r="117" spans="1:31" ht="24" customHeight="1">
      <c r="A117" s="716" t="s">
        <v>243</v>
      </c>
      <c r="B117" s="717"/>
      <c r="C117" s="717"/>
      <c r="D117" s="717"/>
      <c r="E117" s="717"/>
      <c r="F117" s="717"/>
      <c r="G117" s="717"/>
      <c r="H117" s="717"/>
      <c r="I117" s="717"/>
      <c r="J117" s="717"/>
      <c r="K117" s="717"/>
      <c r="L117" s="717"/>
      <c r="M117" s="718"/>
      <c r="N117" s="719" t="str">
        <f>IF(U38="x","X"," ")</f>
        <v xml:space="preserve"> </v>
      </c>
      <c r="O117" s="720"/>
      <c r="P117" s="716" t="s">
        <v>244</v>
      </c>
      <c r="Q117" s="717"/>
      <c r="R117" s="717"/>
      <c r="S117" s="717"/>
      <c r="T117" s="717"/>
      <c r="U117" s="717"/>
      <c r="V117" s="717"/>
      <c r="W117" s="717"/>
      <c r="X117" s="717"/>
      <c r="Y117" s="717"/>
      <c r="Z117" s="717"/>
      <c r="AA117" s="717"/>
      <c r="AB117" s="718"/>
      <c r="AC117" s="721"/>
      <c r="AD117" s="722"/>
    </row>
    <row r="119" spans="1:31">
      <c r="A119" s="8" t="s">
        <v>174</v>
      </c>
    </row>
    <row r="120" spans="1:31">
      <c r="A120" s="620" t="s">
        <v>173</v>
      </c>
      <c r="B120" s="621"/>
      <c r="C120" s="621"/>
      <c r="D120" s="621"/>
      <c r="E120" s="621"/>
      <c r="F120" s="621"/>
      <c r="G120" s="621"/>
      <c r="H120" s="621"/>
      <c r="I120" s="621"/>
      <c r="J120" s="621"/>
      <c r="K120" s="622"/>
      <c r="L120" s="671">
        <f>+'EP imprimir'!E5</f>
        <v>0</v>
      </c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3"/>
      <c r="AE120" s="13"/>
    </row>
    <row r="121" spans="1:31">
      <c r="A121" s="620" t="s">
        <v>96</v>
      </c>
      <c r="B121" s="621"/>
      <c r="C121" s="621"/>
      <c r="D121" s="621"/>
      <c r="E121" s="621"/>
      <c r="F121" s="621"/>
      <c r="G121" s="621"/>
      <c r="H121" s="621"/>
      <c r="I121" s="621"/>
      <c r="J121" s="621"/>
      <c r="K121" s="622"/>
      <c r="L121" s="688" t="s">
        <v>6</v>
      </c>
      <c r="M121" s="688"/>
      <c r="N121" s="627"/>
      <c r="O121" s="627"/>
      <c r="P121" s="688" t="s">
        <v>7</v>
      </c>
      <c r="Q121" s="688"/>
      <c r="R121" s="627" t="s">
        <v>146</v>
      </c>
      <c r="S121" s="627"/>
      <c r="T121" s="620"/>
      <c r="U121" s="621"/>
      <c r="V121" s="621"/>
      <c r="W121" s="621"/>
      <c r="X121" s="621"/>
      <c r="Y121" s="621"/>
      <c r="Z121" s="621"/>
      <c r="AA121" s="621"/>
      <c r="AB121" s="621"/>
      <c r="AC121" s="621"/>
      <c r="AD121" s="622"/>
    </row>
    <row r="122" spans="1:31">
      <c r="A122" s="620" t="s">
        <v>95</v>
      </c>
      <c r="B122" s="621"/>
      <c r="C122" s="621"/>
      <c r="D122" s="621"/>
      <c r="E122" s="621"/>
      <c r="F122" s="621"/>
      <c r="G122" s="621"/>
      <c r="H122" s="621"/>
      <c r="I122" s="621"/>
      <c r="J122" s="621"/>
      <c r="K122" s="622"/>
      <c r="L122" s="688" t="s">
        <v>6</v>
      </c>
      <c r="M122" s="688"/>
      <c r="N122" s="627"/>
      <c r="O122" s="627"/>
      <c r="P122" s="688" t="s">
        <v>7</v>
      </c>
      <c r="Q122" s="688"/>
      <c r="R122" s="627" t="s">
        <v>146</v>
      </c>
      <c r="S122" s="627"/>
      <c r="T122" s="620"/>
      <c r="U122" s="621"/>
      <c r="V122" s="621"/>
      <c r="W122" s="621"/>
      <c r="X122" s="621"/>
      <c r="Y122" s="621"/>
      <c r="Z122" s="621"/>
      <c r="AA122" s="621"/>
      <c r="AB122" s="621"/>
      <c r="AC122" s="621"/>
      <c r="AD122" s="622"/>
    </row>
    <row r="123" spans="1:31">
      <c r="A123" s="620" t="s">
        <v>170</v>
      </c>
      <c r="B123" s="621"/>
      <c r="C123" s="621"/>
      <c r="D123" s="621"/>
      <c r="E123" s="621"/>
      <c r="F123" s="621"/>
      <c r="G123" s="621"/>
      <c r="H123" s="621"/>
      <c r="I123" s="621"/>
      <c r="J123" s="621"/>
      <c r="K123" s="622"/>
      <c r="L123" s="688" t="s">
        <v>6</v>
      </c>
      <c r="M123" s="688"/>
      <c r="N123" s="641"/>
      <c r="O123" s="643"/>
      <c r="P123" s="688" t="s">
        <v>7</v>
      </c>
      <c r="Q123" s="688"/>
      <c r="R123" s="627" t="s">
        <v>146</v>
      </c>
      <c r="S123" s="627"/>
      <c r="T123" s="620" t="s">
        <v>245</v>
      </c>
      <c r="U123" s="621"/>
      <c r="V123" s="621"/>
      <c r="W123" s="621"/>
      <c r="X123" s="621"/>
      <c r="Y123" s="621"/>
      <c r="Z123" s="621"/>
      <c r="AA123" s="621"/>
      <c r="AB123" s="621"/>
      <c r="AC123" s="621"/>
      <c r="AD123" s="622"/>
    </row>
    <row r="124" spans="1:31">
      <c r="A124" s="620" t="s">
        <v>171</v>
      </c>
      <c r="B124" s="621"/>
      <c r="C124" s="621"/>
      <c r="D124" s="621"/>
      <c r="E124" s="621"/>
      <c r="F124" s="621"/>
      <c r="G124" s="621"/>
      <c r="H124" s="621"/>
      <c r="I124" s="621"/>
      <c r="J124" s="621"/>
      <c r="K124" s="622"/>
      <c r="L124" s="728">
        <v>0</v>
      </c>
      <c r="M124" s="728"/>
      <c r="N124" s="728"/>
      <c r="O124" s="728"/>
    </row>
    <row r="125" spans="1:31">
      <c r="A125" s="620" t="s">
        <v>172</v>
      </c>
      <c r="B125" s="621"/>
      <c r="C125" s="621"/>
      <c r="D125" s="621"/>
      <c r="E125" s="621"/>
      <c r="F125" s="621"/>
      <c r="G125" s="621"/>
      <c r="H125" s="621"/>
      <c r="I125" s="621"/>
      <c r="J125" s="621"/>
      <c r="K125" s="622"/>
      <c r="L125" s="729">
        <v>0</v>
      </c>
      <c r="M125" s="730"/>
      <c r="N125" s="730"/>
      <c r="O125" s="731"/>
    </row>
    <row r="127" spans="1:31">
      <c r="A127" s="619" t="s">
        <v>177</v>
      </c>
      <c r="B127" s="619"/>
      <c r="C127" s="619"/>
      <c r="D127" s="619"/>
      <c r="E127" s="619"/>
      <c r="F127" s="619"/>
      <c r="G127" s="619"/>
      <c r="H127" s="619"/>
      <c r="I127" s="619"/>
      <c r="J127" s="619"/>
      <c r="K127" s="619"/>
      <c r="L127" s="619"/>
      <c r="M127" s="619"/>
      <c r="N127" s="619"/>
      <c r="O127" s="619"/>
      <c r="P127" s="619"/>
      <c r="Q127" s="619"/>
      <c r="R127" s="619"/>
      <c r="S127" s="619"/>
      <c r="T127" s="619"/>
      <c r="U127" s="619"/>
      <c r="V127" s="619"/>
      <c r="W127" s="619"/>
      <c r="X127" s="619"/>
      <c r="Y127" s="619"/>
      <c r="Z127" s="619"/>
      <c r="AA127" s="619"/>
      <c r="AB127" s="619"/>
      <c r="AC127" s="619"/>
      <c r="AD127" s="619"/>
    </row>
    <row r="128" spans="1:31" ht="124.5" customHeight="1">
      <c r="A128" s="713" t="s">
        <v>252</v>
      </c>
      <c r="B128" s="714"/>
      <c r="C128" s="714"/>
      <c r="D128" s="714"/>
      <c r="E128" s="714"/>
      <c r="F128" s="714"/>
      <c r="G128" s="714"/>
      <c r="H128" s="714"/>
      <c r="I128" s="714"/>
      <c r="J128" s="714"/>
      <c r="K128" s="714"/>
      <c r="L128" s="714"/>
      <c r="M128" s="714"/>
      <c r="N128" s="714"/>
      <c r="O128" s="714"/>
      <c r="P128" s="714"/>
      <c r="Q128" s="714"/>
      <c r="R128" s="714"/>
      <c r="S128" s="714"/>
      <c r="T128" s="714"/>
      <c r="U128" s="714"/>
      <c r="V128" s="714"/>
      <c r="W128" s="714"/>
      <c r="X128" s="714"/>
      <c r="Y128" s="714"/>
      <c r="Z128" s="714"/>
      <c r="AA128" s="714"/>
      <c r="AB128" s="714"/>
      <c r="AC128" s="714"/>
      <c r="AD128" s="715"/>
    </row>
    <row r="131" spans="1:30" ht="28.5" customHeight="1">
      <c r="A131" s="676" t="s">
        <v>183</v>
      </c>
      <c r="B131" s="676"/>
      <c r="C131" s="676"/>
      <c r="D131" s="676"/>
      <c r="E131" s="676"/>
      <c r="F131" s="676"/>
      <c r="G131" s="676"/>
      <c r="H131" s="676"/>
      <c r="I131" s="676"/>
      <c r="J131" s="676"/>
      <c r="K131" s="676"/>
      <c r="L131" s="676"/>
      <c r="M131" s="676"/>
      <c r="N131" s="676"/>
      <c r="O131" s="676"/>
      <c r="P131" s="676"/>
      <c r="Q131" s="676"/>
      <c r="R131" s="676"/>
      <c r="S131" s="676"/>
      <c r="T131" s="676"/>
      <c r="U131" s="676"/>
      <c r="V131" s="676"/>
      <c r="W131" s="676"/>
      <c r="X131" s="676"/>
      <c r="Y131" s="676"/>
      <c r="Z131" s="676"/>
      <c r="AA131" s="676"/>
      <c r="AB131" s="676"/>
      <c r="AC131" s="676"/>
      <c r="AD131" s="676"/>
    </row>
    <row r="133" spans="1:30">
      <c r="A133" s="7" t="s">
        <v>29</v>
      </c>
      <c r="D133" s="677">
        <f ca="1">H5</f>
        <v>45631</v>
      </c>
      <c r="E133" s="678"/>
      <c r="F133" s="678"/>
      <c r="G133" s="678"/>
      <c r="H133" s="678"/>
      <c r="I133" s="678"/>
      <c r="J133" s="678"/>
      <c r="K133" s="678"/>
    </row>
    <row r="138" spans="1:30">
      <c r="F138" s="646" t="s">
        <v>184</v>
      </c>
      <c r="G138" s="646"/>
      <c r="H138" s="646"/>
      <c r="I138" s="646"/>
      <c r="J138" s="646"/>
      <c r="K138" s="646"/>
      <c r="L138" s="646"/>
      <c r="M138" s="646"/>
      <c r="N138" s="646"/>
      <c r="O138" s="646"/>
      <c r="P138" s="646"/>
      <c r="Q138" s="646"/>
      <c r="R138" s="646"/>
      <c r="S138" s="646"/>
      <c r="T138" s="646"/>
      <c r="U138" s="646"/>
      <c r="V138" s="646"/>
    </row>
  </sheetData>
  <mergeCells count="370">
    <mergeCell ref="Y67:AD67"/>
    <mergeCell ref="A115:M116"/>
    <mergeCell ref="N116:O116"/>
    <mergeCell ref="P115:AB116"/>
    <mergeCell ref="AC116:AD116"/>
    <mergeCell ref="U22:Y22"/>
    <mergeCell ref="P22:T22"/>
    <mergeCell ref="Q27:T27"/>
    <mergeCell ref="F27:G27"/>
    <mergeCell ref="F28:G28"/>
    <mergeCell ref="K27:L27"/>
    <mergeCell ref="K28:L28"/>
    <mergeCell ref="AA27:AD27"/>
    <mergeCell ref="Q28:T28"/>
    <mergeCell ref="Y28:AD28"/>
    <mergeCell ref="A27:C27"/>
    <mergeCell ref="A28:C28"/>
    <mergeCell ref="D27:E27"/>
    <mergeCell ref="D28:E28"/>
    <mergeCell ref="H27:J27"/>
    <mergeCell ref="H28:J28"/>
    <mergeCell ref="M27:P27"/>
    <mergeCell ref="M28:P28"/>
    <mergeCell ref="U28:X28"/>
    <mergeCell ref="L124:O124"/>
    <mergeCell ref="L125:O125"/>
    <mergeCell ref="G81:Y81"/>
    <mergeCell ref="T110:W110"/>
    <mergeCell ref="A106:G106"/>
    <mergeCell ref="M106:S106"/>
    <mergeCell ref="A107:G107"/>
    <mergeCell ref="H99:K99"/>
    <mergeCell ref="M99:S99"/>
    <mergeCell ref="T99:W99"/>
    <mergeCell ref="M110:S110"/>
    <mergeCell ref="A112:G112"/>
    <mergeCell ref="H112:K112"/>
    <mergeCell ref="M112:S112"/>
    <mergeCell ref="N123:O123"/>
    <mergeCell ref="L123:M123"/>
    <mergeCell ref="P123:Q123"/>
    <mergeCell ref="A111:G111"/>
    <mergeCell ref="H111:K111"/>
    <mergeCell ref="M111:S111"/>
    <mergeCell ref="R123:S123"/>
    <mergeCell ref="L121:M121"/>
    <mergeCell ref="N121:O121"/>
    <mergeCell ref="M107:S107"/>
    <mergeCell ref="A128:AD128"/>
    <mergeCell ref="A86:AD86"/>
    <mergeCell ref="L120:AD120"/>
    <mergeCell ref="T121:AD121"/>
    <mergeCell ref="T122:AD122"/>
    <mergeCell ref="T123:AD123"/>
    <mergeCell ref="A117:M117"/>
    <mergeCell ref="N117:O117"/>
    <mergeCell ref="P117:AB117"/>
    <mergeCell ref="AC117:AD117"/>
    <mergeCell ref="N115:O115"/>
    <mergeCell ref="AC115:AD115"/>
    <mergeCell ref="A125:K125"/>
    <mergeCell ref="A124:K124"/>
    <mergeCell ref="P121:Q121"/>
    <mergeCell ref="R121:S121"/>
    <mergeCell ref="A120:K120"/>
    <mergeCell ref="A121:K121"/>
    <mergeCell ref="A122:K122"/>
    <mergeCell ref="A123:K123"/>
    <mergeCell ref="A110:G110"/>
    <mergeCell ref="H110:K110"/>
    <mergeCell ref="T112:W112"/>
    <mergeCell ref="N122:O122"/>
    <mergeCell ref="A108:G108"/>
    <mergeCell ref="M108:S108"/>
    <mergeCell ref="T106:W106"/>
    <mergeCell ref="T107:W107"/>
    <mergeCell ref="T108:W108"/>
    <mergeCell ref="H106:K106"/>
    <mergeCell ref="H108:K108"/>
    <mergeCell ref="T111:W111"/>
    <mergeCell ref="G79:Y79"/>
    <mergeCell ref="G80:Y80"/>
    <mergeCell ref="H109:K109"/>
    <mergeCell ref="M109:S109"/>
    <mergeCell ref="A100:G100"/>
    <mergeCell ref="A102:G102"/>
    <mergeCell ref="A103:G103"/>
    <mergeCell ref="T102:W102"/>
    <mergeCell ref="H103:K103"/>
    <mergeCell ref="H101:K101"/>
    <mergeCell ref="H102:K102"/>
    <mergeCell ref="T90:W90"/>
    <mergeCell ref="T91:W91"/>
    <mergeCell ref="T92:W92"/>
    <mergeCell ref="T93:W93"/>
    <mergeCell ref="T94:W94"/>
    <mergeCell ref="M54:P54"/>
    <mergeCell ref="A53:E53"/>
    <mergeCell ref="A54:E54"/>
    <mergeCell ref="Q53:AD53"/>
    <mergeCell ref="Q54:AD54"/>
    <mergeCell ref="F53:L53"/>
    <mergeCell ref="F54:L54"/>
    <mergeCell ref="M53:P53"/>
    <mergeCell ref="K59:Q59"/>
    <mergeCell ref="R59:T59"/>
    <mergeCell ref="K58:Q58"/>
    <mergeCell ref="R58:T58"/>
    <mergeCell ref="K60:Q60"/>
    <mergeCell ref="A56:AD56"/>
    <mergeCell ref="A62:AD62"/>
    <mergeCell ref="A39:L39"/>
    <mergeCell ref="A75:AD75"/>
    <mergeCell ref="L67:M67"/>
    <mergeCell ref="L122:M122"/>
    <mergeCell ref="P122:Q122"/>
    <mergeCell ref="R122:S122"/>
    <mergeCell ref="T103:W103"/>
    <mergeCell ref="T100:W100"/>
    <mergeCell ref="T101:W101"/>
    <mergeCell ref="A42:J42"/>
    <mergeCell ref="A43:J43"/>
    <mergeCell ref="A44:J44"/>
    <mergeCell ref="A46:AD46"/>
    <mergeCell ref="M51:P51"/>
    <mergeCell ref="Q51:T51"/>
    <mergeCell ref="M52:P52"/>
    <mergeCell ref="A51:L51"/>
    <mergeCell ref="A52:L52"/>
    <mergeCell ref="Z49:AD49"/>
    <mergeCell ref="A50:E50"/>
    <mergeCell ref="F50:J50"/>
    <mergeCell ref="K50:O50"/>
    <mergeCell ref="P50:T50"/>
    <mergeCell ref="U50:Y50"/>
    <mergeCell ref="O37:T37"/>
    <mergeCell ref="O38:T38"/>
    <mergeCell ref="M37:N37"/>
    <mergeCell ref="M38:N38"/>
    <mergeCell ref="U37:V37"/>
    <mergeCell ref="U38:V38"/>
    <mergeCell ref="AC37:AD37"/>
    <mergeCell ref="AC38:AD38"/>
    <mergeCell ref="A37:L37"/>
    <mergeCell ref="U51:Y51"/>
    <mergeCell ref="Z51:AD51"/>
    <mergeCell ref="U52:Y52"/>
    <mergeCell ref="Z52:AD52"/>
    <mergeCell ref="A47:E47"/>
    <mergeCell ref="F47:J47"/>
    <mergeCell ref="K47:O47"/>
    <mergeCell ref="P47:T47"/>
    <mergeCell ref="U47:Y47"/>
    <mergeCell ref="Z47:AD47"/>
    <mergeCell ref="A48:E48"/>
    <mergeCell ref="F48:J48"/>
    <mergeCell ref="K48:O48"/>
    <mergeCell ref="P48:T48"/>
    <mergeCell ref="U48:Y48"/>
    <mergeCell ref="Z48:AD48"/>
    <mergeCell ref="A49:E49"/>
    <mergeCell ref="F49:J49"/>
    <mergeCell ref="K49:O49"/>
    <mergeCell ref="P49:T49"/>
    <mergeCell ref="U49:Y49"/>
    <mergeCell ref="Z50:AD50"/>
    <mergeCell ref="Q52:T52"/>
    <mergeCell ref="A13:AD13"/>
    <mergeCell ref="A14:E14"/>
    <mergeCell ref="F14:M14"/>
    <mergeCell ref="N14:S14"/>
    <mergeCell ref="AA14:AD14"/>
    <mergeCell ref="A24:O24"/>
    <mergeCell ref="Z21:AD21"/>
    <mergeCell ref="A22:E22"/>
    <mergeCell ref="F22:J22"/>
    <mergeCell ref="K22:O22"/>
    <mergeCell ref="Z22:AD22"/>
    <mergeCell ref="P21:T21"/>
    <mergeCell ref="U21:Y21"/>
    <mergeCell ref="P23:T23"/>
    <mergeCell ref="U23:Y23"/>
    <mergeCell ref="Z19:AD19"/>
    <mergeCell ref="K20:O20"/>
    <mergeCell ref="P20:T20"/>
    <mergeCell ref="U20:Y20"/>
    <mergeCell ref="Z20:AD20"/>
    <mergeCell ref="P17:T17"/>
    <mergeCell ref="P19:T19"/>
    <mergeCell ref="U19:Y19"/>
    <mergeCell ref="F21:J21"/>
    <mergeCell ref="A11:E11"/>
    <mergeCell ref="A9:E9"/>
    <mergeCell ref="P24:T24"/>
    <mergeCell ref="U24:Y24"/>
    <mergeCell ref="Z24:AD24"/>
    <mergeCell ref="A23:O23"/>
    <mergeCell ref="R60:T60"/>
    <mergeCell ref="A57:J57"/>
    <mergeCell ref="A58:G58"/>
    <mergeCell ref="H58:J58"/>
    <mergeCell ref="A59:G59"/>
    <mergeCell ref="H59:J59"/>
    <mergeCell ref="A60:G60"/>
    <mergeCell ref="H60:J60"/>
    <mergeCell ref="AB58:AD58"/>
    <mergeCell ref="AB59:AD59"/>
    <mergeCell ref="AB60:AD60"/>
    <mergeCell ref="U58:AA58"/>
    <mergeCell ref="U59:AA59"/>
    <mergeCell ref="U60:AA60"/>
    <mergeCell ref="U57:AD57"/>
    <mergeCell ref="K57:T57"/>
    <mergeCell ref="A131:AD131"/>
    <mergeCell ref="D133:K133"/>
    <mergeCell ref="A3:D3"/>
    <mergeCell ref="A25:J25"/>
    <mergeCell ref="A26:J26"/>
    <mergeCell ref="K41:Y41"/>
    <mergeCell ref="A41:J41"/>
    <mergeCell ref="J10:M10"/>
    <mergeCell ref="N10:P10"/>
    <mergeCell ref="Q10:T10"/>
    <mergeCell ref="F12:I12"/>
    <mergeCell ref="J12:P12"/>
    <mergeCell ref="U10:X10"/>
    <mergeCell ref="Y10:AD10"/>
    <mergeCell ref="F10:I10"/>
    <mergeCell ref="T14:W14"/>
    <mergeCell ref="Q11:AD11"/>
    <mergeCell ref="Q12:AD12"/>
    <mergeCell ref="F11:I11"/>
    <mergeCell ref="P18:T18"/>
    <mergeCell ref="U17:Y17"/>
    <mergeCell ref="U18:Y18"/>
    <mergeCell ref="Z17:AD17"/>
    <mergeCell ref="Z18:AD18"/>
    <mergeCell ref="Z43:AD43"/>
    <mergeCell ref="Z44:AD44"/>
    <mergeCell ref="K42:Y42"/>
    <mergeCell ref="K43:Y43"/>
    <mergeCell ref="K44:Y44"/>
    <mergeCell ref="Z23:AD23"/>
    <mergeCell ref="AC31:AD31"/>
    <mergeCell ref="AC32:AD32"/>
    <mergeCell ref="L31:P31"/>
    <mergeCell ref="L32:P32"/>
    <mergeCell ref="S31:AB31"/>
    <mergeCell ref="S32:AB32"/>
    <mergeCell ref="A36:AD36"/>
    <mergeCell ref="A38:L38"/>
    <mergeCell ref="J31:K31"/>
    <mergeCell ref="J32:K32"/>
    <mergeCell ref="J33:K33"/>
    <mergeCell ref="Z41:AD41"/>
    <mergeCell ref="Z42:AD42"/>
    <mergeCell ref="A31:I31"/>
    <mergeCell ref="A32:I32"/>
    <mergeCell ref="A33:I33"/>
    <mergeCell ref="Q31:R31"/>
    <mergeCell ref="Q32:R32"/>
    <mergeCell ref="K21:O21"/>
    <mergeCell ref="A35:AD35"/>
    <mergeCell ref="M39:N39"/>
    <mergeCell ref="W37:AB37"/>
    <mergeCell ref="W38:AB38"/>
    <mergeCell ref="U25:Y25"/>
    <mergeCell ref="K25:T25"/>
    <mergeCell ref="Z25:AD25"/>
    <mergeCell ref="T109:W109"/>
    <mergeCell ref="H107:K107"/>
    <mergeCell ref="A104:G104"/>
    <mergeCell ref="M104:S104"/>
    <mergeCell ref="M103:S103"/>
    <mergeCell ref="T104:W104"/>
    <mergeCell ref="H104:K104"/>
    <mergeCell ref="H97:K97"/>
    <mergeCell ref="H98:K98"/>
    <mergeCell ref="H100:K100"/>
    <mergeCell ref="M97:S97"/>
    <mergeCell ref="M98:S98"/>
    <mergeCell ref="M100:S100"/>
    <mergeCell ref="M101:S101"/>
    <mergeCell ref="M102:S102"/>
    <mergeCell ref="A109:G109"/>
    <mergeCell ref="T95:W95"/>
    <mergeCell ref="M91:S91"/>
    <mergeCell ref="A92:G92"/>
    <mergeCell ref="A93:G93"/>
    <mergeCell ref="A94:G94"/>
    <mergeCell ref="A95:G95"/>
    <mergeCell ref="H93:K93"/>
    <mergeCell ref="H94:K94"/>
    <mergeCell ref="H95:K95"/>
    <mergeCell ref="M92:S92"/>
    <mergeCell ref="M93:S93"/>
    <mergeCell ref="M94:S94"/>
    <mergeCell ref="M95:S95"/>
    <mergeCell ref="F138:V138"/>
    <mergeCell ref="Z26:AD26"/>
    <mergeCell ref="K26:T26"/>
    <mergeCell ref="U26:Y26"/>
    <mergeCell ref="A81:C81"/>
    <mergeCell ref="D81:F81"/>
    <mergeCell ref="M83:R83"/>
    <mergeCell ref="A82:C82"/>
    <mergeCell ref="D82:F82"/>
    <mergeCell ref="G82:I82"/>
    <mergeCell ref="J82:L82"/>
    <mergeCell ref="M82:R82"/>
    <mergeCell ref="C88:E88"/>
    <mergeCell ref="H90:K90"/>
    <mergeCell ref="T96:W96"/>
    <mergeCell ref="T97:W97"/>
    <mergeCell ref="T98:W98"/>
    <mergeCell ref="A96:G96"/>
    <mergeCell ref="M96:S96"/>
    <mergeCell ref="H96:K96"/>
    <mergeCell ref="H92:K92"/>
    <mergeCell ref="A97:G97"/>
    <mergeCell ref="A98:G98"/>
    <mergeCell ref="A99:G99"/>
    <mergeCell ref="A1:AD1"/>
    <mergeCell ref="A8:AD8"/>
    <mergeCell ref="A16:AD16"/>
    <mergeCell ref="A83:C83"/>
    <mergeCell ref="D83:F83"/>
    <mergeCell ref="G83:I83"/>
    <mergeCell ref="J83:L83"/>
    <mergeCell ref="Z4:AD4"/>
    <mergeCell ref="Z5:AD5"/>
    <mergeCell ref="E3:N3"/>
    <mergeCell ref="Y9:AD9"/>
    <mergeCell ref="Q9:T9"/>
    <mergeCell ref="U9:X9"/>
    <mergeCell ref="A12:E12"/>
    <mergeCell ref="A10:E10"/>
    <mergeCell ref="F9:I9"/>
    <mergeCell ref="J9:M9"/>
    <mergeCell ref="N9:P9"/>
    <mergeCell ref="O5:S5"/>
    <mergeCell ref="O4:S4"/>
    <mergeCell ref="T4:Y4"/>
    <mergeCell ref="T5:Y5"/>
    <mergeCell ref="A79:C79"/>
    <mergeCell ref="D79:F79"/>
    <mergeCell ref="A85:AD85"/>
    <mergeCell ref="A127:AD127"/>
    <mergeCell ref="H4:N4"/>
    <mergeCell ref="H5:N5"/>
    <mergeCell ref="A4:G4"/>
    <mergeCell ref="A5:G5"/>
    <mergeCell ref="A80:C80"/>
    <mergeCell ref="D80:F80"/>
    <mergeCell ref="H91:K91"/>
    <mergeCell ref="A17:E17"/>
    <mergeCell ref="A18:E18"/>
    <mergeCell ref="F17:J17"/>
    <mergeCell ref="F18:J18"/>
    <mergeCell ref="K17:O17"/>
    <mergeCell ref="K18:O18"/>
    <mergeCell ref="A19:E19"/>
    <mergeCell ref="A20:E20"/>
    <mergeCell ref="F20:J20"/>
    <mergeCell ref="F19:J19"/>
    <mergeCell ref="K19:O19"/>
    <mergeCell ref="A21:E21"/>
    <mergeCell ref="A90:G90"/>
    <mergeCell ref="M90:S90"/>
    <mergeCell ref="A91:G91"/>
  </mergeCells>
  <dataValidations count="6">
    <dataValidation type="list" allowBlank="1" showInputMessage="1" showErrorMessage="1" sqref="O5:S5" xr:uid="{00000000-0002-0000-0300-000000000000}">
      <formula1>$AG$10:$AG$14</formula1>
    </dataValidation>
    <dataValidation type="list" allowBlank="1" showInputMessage="1" showErrorMessage="1" sqref="A10" xr:uid="{00000000-0002-0000-0300-000001000000}">
      <formula1>$AG$16:$AG$20</formula1>
    </dataValidation>
    <dataValidation type="list" allowBlank="1" showInputMessage="1" showErrorMessage="1" sqref="Y10" xr:uid="{00000000-0002-0000-0300-000002000000}">
      <formula1>$AI$13:$AI$15</formula1>
    </dataValidation>
    <dataValidation type="list" allowBlank="1" showInputMessage="1" showErrorMessage="1" sqref="A20" xr:uid="{00000000-0002-0000-0300-000003000000}">
      <formula1>$AI$4:$AI$7</formula1>
    </dataValidation>
    <dataValidation type="list" allowBlank="1" showInputMessage="1" showErrorMessage="1" sqref="E3:N3" xr:uid="{00000000-0002-0000-0300-000004000000}">
      <formula1>$AG$4:$AG$8</formula1>
    </dataValidation>
    <dataValidation type="list" allowBlank="1" showInputMessage="1" showErrorMessage="1" sqref="A50:E50" xr:uid="{00000000-0002-0000-0300-000005000000}">
      <formula1>$AI$4:$AI$5</formula1>
    </dataValidation>
  </dataValidations>
  <hyperlinks>
    <hyperlink ref="A92:G92" location="Integraciones!A1" display="Caja y Bancos" xr:uid="{00000000-0004-0000-0300-000000000000}"/>
    <hyperlink ref="A93:G93" location="Integraciones!A1" display="Cuentas por cobrar" xr:uid="{00000000-0004-0000-0300-000001000000}"/>
    <hyperlink ref="A94:G94" location="Integraciones!A1" display="Inversiones" xr:uid="{00000000-0004-0000-0300-000002000000}"/>
    <hyperlink ref="A97:G97" location="Integraciones!A1" display="Acciones y Bonos" xr:uid="{00000000-0004-0000-0300-000003000000}"/>
    <hyperlink ref="A98:G98" location="Integraciones!A1" display="Bienes inmuebles" xr:uid="{00000000-0004-0000-0300-000004000000}"/>
    <hyperlink ref="A99:G99" location="Integraciones!A1" display="Vehiculos" xr:uid="{00000000-0004-0000-0300-000005000000}"/>
    <hyperlink ref="M93:S94" location="Integraciones!A1" display="Tarjetas de credito" xr:uid="{00000000-0004-0000-0300-000006000000}"/>
    <hyperlink ref="M97:S97" location="Integraciones!A1" display="Préstamos (hipotecas / prendas)" xr:uid="{00000000-0004-0000-0300-000007000000}"/>
    <hyperlink ref="M100:S100" location="Integraciones!A1" display="Otros pasivos  (Especificar)" xr:uid="{00000000-0004-0000-0300-000008000000}"/>
  </hyperlinks>
  <pageMargins left="0.70866141732283472" right="0.70866141732283472" top="0.74803149606299213" bottom="0.74803149606299213" header="0.31496062992125984" footer="0.31496062992125984"/>
  <pageSetup scale="79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rgb="FFFFC000"/>
    <pageSetUpPr fitToPage="1"/>
  </sheetPr>
  <dimension ref="A1:CD108"/>
  <sheetViews>
    <sheetView showGridLines="0" zoomScaleNormal="100" workbookViewId="0">
      <selection activeCell="G16" sqref="G16:CC16"/>
    </sheetView>
  </sheetViews>
  <sheetFormatPr baseColWidth="10" defaultColWidth="0" defaultRowHeight="15" zeroHeight="1"/>
  <cols>
    <col min="1" max="1" width="1.42578125" style="22" customWidth="1"/>
    <col min="2" max="81" width="1.42578125" style="18" customWidth="1"/>
    <col min="82" max="82" width="1.42578125" style="22" customWidth="1"/>
    <col min="83" max="16384" width="9.85546875" style="18" hidden="1"/>
  </cols>
  <sheetData>
    <row r="1" spans="1:82" s="22" customFormat="1"/>
    <row r="2" spans="1:82" s="22" customFormat="1"/>
    <row r="3" spans="1:82" s="22" customFormat="1"/>
    <row r="4" spans="1:82" s="22" customFormat="1"/>
    <row r="5" spans="1:82" s="19" customFormat="1" ht="15.75">
      <c r="A5" s="23"/>
      <c r="B5" s="753" t="s">
        <v>253</v>
      </c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54"/>
      <c r="AK5" s="754"/>
      <c r="AL5" s="754"/>
      <c r="AM5" s="754"/>
      <c r="AN5" s="754"/>
      <c r="AO5" s="754"/>
      <c r="AP5" s="754"/>
      <c r="AQ5" s="754"/>
      <c r="AR5" s="754"/>
      <c r="AS5" s="754"/>
      <c r="AT5" s="754"/>
      <c r="AU5" s="754"/>
      <c r="AV5" s="754"/>
      <c r="AW5" s="754"/>
      <c r="AX5" s="754"/>
      <c r="AY5" s="754"/>
      <c r="AZ5" s="754"/>
      <c r="BA5" s="754"/>
      <c r="BB5" s="754"/>
      <c r="BC5" s="754"/>
      <c r="BD5" s="754"/>
      <c r="BE5" s="754"/>
      <c r="BF5" s="754"/>
      <c r="BG5" s="754"/>
      <c r="BH5" s="754"/>
      <c r="BI5" s="754"/>
      <c r="BJ5" s="754"/>
      <c r="BK5" s="754"/>
      <c r="BL5" s="754"/>
      <c r="BM5" s="754"/>
      <c r="BN5" s="754"/>
      <c r="BO5" s="754"/>
      <c r="BP5" s="754"/>
      <c r="BQ5" s="754"/>
      <c r="BR5" s="754"/>
      <c r="BS5" s="754"/>
      <c r="BT5" s="754"/>
      <c r="BU5" s="754"/>
      <c r="BV5" s="754"/>
      <c r="BW5" s="754"/>
      <c r="BX5" s="754"/>
      <c r="BY5" s="754"/>
      <c r="BZ5" s="754"/>
      <c r="CA5" s="754"/>
      <c r="CB5" s="754"/>
      <c r="CC5" s="755"/>
      <c r="CD5" s="23"/>
    </row>
    <row r="6" spans="1:82" s="19" customFormat="1" ht="15.75">
      <c r="A6" s="23"/>
      <c r="B6" s="756" t="s">
        <v>254</v>
      </c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  <c r="Y6" s="757"/>
      <c r="Z6" s="757"/>
      <c r="AA6" s="757"/>
      <c r="AB6" s="757"/>
      <c r="AC6" s="757"/>
      <c r="AD6" s="757"/>
      <c r="AE6" s="757"/>
      <c r="AF6" s="757"/>
      <c r="AG6" s="757"/>
      <c r="AH6" s="757"/>
      <c r="AI6" s="757"/>
      <c r="AJ6" s="757"/>
      <c r="AK6" s="757"/>
      <c r="AL6" s="757"/>
      <c r="AM6" s="757"/>
      <c r="AN6" s="757"/>
      <c r="AO6" s="757"/>
      <c r="AP6" s="757"/>
      <c r="AQ6" s="757"/>
      <c r="AR6" s="757"/>
      <c r="AS6" s="757"/>
      <c r="AT6" s="757"/>
      <c r="AU6" s="757"/>
      <c r="AV6" s="757"/>
      <c r="AW6" s="757"/>
      <c r="AX6" s="757"/>
      <c r="AY6" s="757"/>
      <c r="AZ6" s="757"/>
      <c r="BA6" s="757"/>
      <c r="BB6" s="757"/>
      <c r="BC6" s="757"/>
      <c r="BD6" s="757"/>
      <c r="BE6" s="757"/>
      <c r="BF6" s="757"/>
      <c r="BG6" s="757"/>
      <c r="BH6" s="757"/>
      <c r="BI6" s="757"/>
      <c r="BJ6" s="757"/>
      <c r="BK6" s="757"/>
      <c r="BL6" s="757"/>
      <c r="BM6" s="757"/>
      <c r="BN6" s="757"/>
      <c r="BO6" s="757"/>
      <c r="BP6" s="757"/>
      <c r="BQ6" s="757"/>
      <c r="BR6" s="757"/>
      <c r="BS6" s="757"/>
      <c r="BT6" s="757"/>
      <c r="BU6" s="757"/>
      <c r="BV6" s="757"/>
      <c r="BW6" s="757"/>
      <c r="BX6" s="757"/>
      <c r="BY6" s="757"/>
      <c r="BZ6" s="757"/>
      <c r="CA6" s="757"/>
      <c r="CB6" s="757"/>
      <c r="CC6" s="758"/>
      <c r="CD6" s="23"/>
    </row>
    <row r="7" spans="1:82" s="19" customFormat="1">
      <c r="A7" s="23"/>
      <c r="B7" s="759" t="s">
        <v>255</v>
      </c>
      <c r="C7" s="760"/>
      <c r="D7" s="760"/>
      <c r="E7" s="760"/>
      <c r="F7" s="760"/>
      <c r="G7" s="760"/>
      <c r="H7" s="760"/>
      <c r="I7" s="760"/>
      <c r="J7" s="760"/>
      <c r="K7" s="760"/>
      <c r="L7" s="760"/>
      <c r="M7" s="760"/>
      <c r="N7" s="760"/>
      <c r="O7" s="760"/>
      <c r="P7" s="760"/>
      <c r="Q7" s="760"/>
      <c r="R7" s="760"/>
      <c r="S7" s="760"/>
      <c r="T7" s="760"/>
      <c r="U7" s="760"/>
      <c r="V7" s="760"/>
      <c r="W7" s="760"/>
      <c r="X7" s="760"/>
      <c r="Y7" s="760"/>
      <c r="Z7" s="760"/>
      <c r="AA7" s="760"/>
      <c r="AB7" s="760"/>
      <c r="AC7" s="760"/>
      <c r="AD7" s="760"/>
      <c r="AE7" s="760"/>
      <c r="AF7" s="760"/>
      <c r="AG7" s="760"/>
      <c r="AH7" s="760"/>
      <c r="AI7" s="760"/>
      <c r="AJ7" s="760"/>
      <c r="AK7" s="760"/>
      <c r="AL7" s="760"/>
      <c r="AM7" s="760"/>
      <c r="AN7" s="760"/>
      <c r="AO7" s="760"/>
      <c r="AP7" s="760"/>
      <c r="AQ7" s="760"/>
      <c r="AR7" s="760"/>
      <c r="AS7" s="760"/>
      <c r="AT7" s="760"/>
      <c r="AU7" s="760"/>
      <c r="AV7" s="760"/>
      <c r="AW7" s="760"/>
      <c r="AX7" s="760"/>
      <c r="AY7" s="760"/>
      <c r="AZ7" s="760"/>
      <c r="BA7" s="760"/>
      <c r="BB7" s="760"/>
      <c r="BC7" s="760"/>
      <c r="BD7" s="760"/>
      <c r="BE7" s="760"/>
      <c r="BF7" s="760"/>
      <c r="BG7" s="760"/>
      <c r="BH7" s="760"/>
      <c r="BI7" s="760"/>
      <c r="BJ7" s="760"/>
      <c r="BK7" s="760"/>
      <c r="BL7" s="760"/>
      <c r="BM7" s="760"/>
      <c r="BN7" s="760"/>
      <c r="BO7" s="760"/>
      <c r="BP7" s="760"/>
      <c r="BQ7" s="760"/>
      <c r="BR7" s="760"/>
      <c r="BS7" s="760"/>
      <c r="BT7" s="760"/>
      <c r="BU7" s="760"/>
      <c r="BV7" s="760"/>
      <c r="BW7" s="760"/>
      <c r="BX7" s="760"/>
      <c r="BY7" s="760"/>
      <c r="BZ7" s="760"/>
      <c r="CA7" s="760"/>
      <c r="CB7" s="760"/>
      <c r="CC7" s="761"/>
      <c r="CD7" s="23"/>
    </row>
    <row r="8" spans="1:82">
      <c r="B8" s="759" t="s">
        <v>256</v>
      </c>
      <c r="C8" s="760"/>
      <c r="D8" s="760"/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760"/>
      <c r="S8" s="760"/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0"/>
      <c r="AE8" s="760"/>
      <c r="AF8" s="760"/>
      <c r="AG8" s="760"/>
      <c r="AH8" s="760"/>
      <c r="AI8" s="760"/>
      <c r="AJ8" s="760"/>
      <c r="AK8" s="760"/>
      <c r="AL8" s="760"/>
      <c r="AM8" s="760"/>
      <c r="AN8" s="760"/>
      <c r="AO8" s="760"/>
      <c r="AP8" s="760"/>
      <c r="AQ8" s="760"/>
      <c r="AR8" s="760"/>
      <c r="AS8" s="760"/>
      <c r="AT8" s="760"/>
      <c r="AU8" s="760"/>
      <c r="AV8" s="760"/>
      <c r="AW8" s="760"/>
      <c r="AX8" s="760"/>
      <c r="AY8" s="760"/>
      <c r="AZ8" s="760"/>
      <c r="BA8" s="760"/>
      <c r="BB8" s="760"/>
      <c r="BC8" s="760"/>
      <c r="BD8" s="760"/>
      <c r="BE8" s="760"/>
      <c r="BF8" s="760"/>
      <c r="BG8" s="760"/>
      <c r="BH8" s="760"/>
      <c r="BI8" s="760"/>
      <c r="BJ8" s="760"/>
      <c r="BK8" s="760"/>
      <c r="BL8" s="760"/>
      <c r="BM8" s="760"/>
      <c r="BN8" s="760"/>
      <c r="BO8" s="760"/>
      <c r="BP8" s="760"/>
      <c r="BQ8" s="760"/>
      <c r="BR8" s="760"/>
      <c r="BS8" s="760"/>
      <c r="BT8" s="760"/>
      <c r="BU8" s="760"/>
      <c r="BV8" s="760"/>
      <c r="BW8" s="760"/>
      <c r="BX8" s="760"/>
      <c r="BY8" s="760"/>
      <c r="BZ8" s="760"/>
      <c r="CA8" s="760"/>
      <c r="CB8" s="760"/>
      <c r="CC8" s="761"/>
    </row>
    <row r="9" spans="1:82">
      <c r="B9" s="762" t="s">
        <v>257</v>
      </c>
      <c r="C9" s="763"/>
      <c r="D9" s="763"/>
      <c r="E9" s="763"/>
      <c r="F9" s="763"/>
      <c r="G9" s="763"/>
      <c r="H9" s="763"/>
      <c r="I9" s="763"/>
      <c r="J9" s="763"/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  <c r="AA9" s="763"/>
      <c r="AB9" s="763"/>
      <c r="AC9" s="763"/>
      <c r="AD9" s="763"/>
      <c r="AE9" s="763"/>
      <c r="AF9" s="763"/>
      <c r="AG9" s="763"/>
      <c r="AH9" s="763"/>
      <c r="AI9" s="763"/>
      <c r="AJ9" s="763"/>
      <c r="AK9" s="763"/>
      <c r="AL9" s="763"/>
      <c r="AM9" s="763"/>
      <c r="AN9" s="763"/>
      <c r="AO9" s="763"/>
      <c r="AP9" s="763"/>
      <c r="AQ9" s="763"/>
      <c r="AR9" s="763"/>
      <c r="AS9" s="763"/>
      <c r="AT9" s="763"/>
      <c r="AU9" s="763"/>
      <c r="AV9" s="763"/>
      <c r="AW9" s="763"/>
      <c r="AX9" s="763"/>
      <c r="AY9" s="763"/>
      <c r="AZ9" s="763"/>
      <c r="BA9" s="763"/>
      <c r="BB9" s="763"/>
      <c r="BC9" s="763"/>
      <c r="BD9" s="763"/>
      <c r="BE9" s="763"/>
      <c r="BF9" s="763"/>
      <c r="BG9" s="763"/>
      <c r="BH9" s="763"/>
      <c r="BI9" s="763"/>
      <c r="BJ9" s="763"/>
      <c r="BK9" s="763"/>
      <c r="BL9" s="763"/>
      <c r="BM9" s="763"/>
      <c r="BN9" s="763"/>
      <c r="BO9" s="763"/>
      <c r="BP9" s="763"/>
      <c r="BQ9" s="763"/>
      <c r="BR9" s="763"/>
      <c r="BS9" s="763"/>
      <c r="BT9" s="763"/>
      <c r="BU9" s="763"/>
      <c r="BV9" s="763"/>
      <c r="BW9" s="763"/>
      <c r="BX9" s="763"/>
      <c r="BY9" s="763"/>
      <c r="BZ9" s="763"/>
      <c r="CA9" s="763"/>
      <c r="CB9" s="763"/>
      <c r="CC9" s="764"/>
    </row>
    <row r="10" spans="1:82" s="19" customFormat="1" ht="3.95" customHeight="1">
      <c r="A10" s="23"/>
      <c r="CD10" s="23"/>
    </row>
    <row r="11" spans="1:82" s="19" customFormat="1">
      <c r="A11" s="23"/>
      <c r="B11" s="765" t="s">
        <v>33</v>
      </c>
      <c r="C11" s="766"/>
      <c r="D11" s="766"/>
      <c r="E11" s="766"/>
      <c r="F11" s="766"/>
      <c r="G11" s="767" t="s">
        <v>258</v>
      </c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8"/>
      <c r="U11" s="769" t="str">
        <f>+SOLICITUD!A5</f>
        <v>Guatemala</v>
      </c>
      <c r="V11" s="770"/>
      <c r="W11" s="770"/>
      <c r="X11" s="770"/>
      <c r="Y11" s="770"/>
      <c r="Z11" s="770"/>
      <c r="AA11" s="770"/>
      <c r="AB11" s="770"/>
      <c r="AC11" s="770"/>
      <c r="AD11" s="770"/>
      <c r="AE11" s="770"/>
      <c r="AF11" s="770"/>
      <c r="AG11" s="770"/>
      <c r="AH11" s="770"/>
      <c r="AI11" s="770"/>
      <c r="AJ11" s="770"/>
      <c r="AK11" s="770"/>
      <c r="AL11" s="770"/>
      <c r="AM11" s="771"/>
      <c r="AN11" s="765" t="s">
        <v>97</v>
      </c>
      <c r="AO11" s="766"/>
      <c r="AP11" s="766"/>
      <c r="AQ11" s="766"/>
      <c r="AR11" s="767" t="s">
        <v>260</v>
      </c>
      <c r="AS11" s="767"/>
      <c r="AT11" s="767"/>
      <c r="AU11" s="767"/>
      <c r="AV11" s="767"/>
      <c r="AW11" s="767"/>
      <c r="AX11" s="767"/>
      <c r="AY11" s="767"/>
      <c r="AZ11" s="767"/>
      <c r="BA11" s="767"/>
      <c r="BB11" s="768"/>
      <c r="BC11" s="780">
        <f ca="1">+SOLICITUD!H5</f>
        <v>45631</v>
      </c>
      <c r="BD11" s="781"/>
      <c r="BE11" s="781"/>
      <c r="BF11" s="781"/>
      <c r="BG11" s="781"/>
      <c r="BH11" s="781"/>
      <c r="BI11" s="781"/>
      <c r="BJ11" s="781"/>
      <c r="BK11" s="781"/>
      <c r="BL11" s="781"/>
      <c r="BM11" s="781"/>
      <c r="BN11" s="781"/>
      <c r="BO11" s="781"/>
      <c r="BP11" s="781"/>
      <c r="BQ11" s="781"/>
      <c r="BR11" s="781"/>
      <c r="BS11" s="781"/>
      <c r="BT11" s="781"/>
      <c r="BU11" s="781"/>
      <c r="BV11" s="781"/>
      <c r="BW11" s="781"/>
      <c r="BX11" s="781"/>
      <c r="BY11" s="781"/>
      <c r="BZ11" s="781"/>
      <c r="CA11" s="781"/>
      <c r="CB11" s="781"/>
      <c r="CC11" s="782"/>
      <c r="CD11" s="23"/>
    </row>
    <row r="12" spans="1:82" s="23" customFormat="1" ht="3.95" customHeight="1"/>
    <row r="13" spans="1:82" s="19" customFormat="1">
      <c r="A13" s="23"/>
      <c r="B13" s="776" t="s">
        <v>37</v>
      </c>
      <c r="C13" s="777"/>
      <c r="D13" s="777"/>
      <c r="E13" s="777"/>
      <c r="F13" s="777"/>
      <c r="G13" s="778" t="s">
        <v>38</v>
      </c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778"/>
      <c r="AA13" s="778"/>
      <c r="AB13" s="778"/>
      <c r="AC13" s="778"/>
      <c r="AD13" s="778"/>
      <c r="AE13" s="778"/>
      <c r="AF13" s="778"/>
      <c r="AG13" s="778"/>
      <c r="AH13" s="778"/>
      <c r="AI13" s="778"/>
      <c r="AJ13" s="778"/>
      <c r="AK13" s="778"/>
      <c r="AL13" s="778"/>
      <c r="AM13" s="778"/>
      <c r="AN13" s="778"/>
      <c r="AO13" s="778"/>
      <c r="AP13" s="778"/>
      <c r="AQ13" s="778"/>
      <c r="AR13" s="778"/>
      <c r="AS13" s="778"/>
      <c r="AT13" s="778"/>
      <c r="AU13" s="778"/>
      <c r="AV13" s="778"/>
      <c r="AW13" s="778"/>
      <c r="AX13" s="778"/>
      <c r="AY13" s="778"/>
      <c r="AZ13" s="778"/>
      <c r="BA13" s="778"/>
      <c r="BB13" s="778"/>
      <c r="BC13" s="778"/>
      <c r="BD13" s="778"/>
      <c r="BE13" s="778"/>
      <c r="BF13" s="778"/>
      <c r="BG13" s="778"/>
      <c r="BH13" s="778"/>
      <c r="BI13" s="778"/>
      <c r="BJ13" s="778"/>
      <c r="BK13" s="778"/>
      <c r="BL13" s="778"/>
      <c r="BM13" s="778"/>
      <c r="BN13" s="778"/>
      <c r="BO13" s="778"/>
      <c r="BP13" s="778"/>
      <c r="BQ13" s="778"/>
      <c r="BR13" s="778"/>
      <c r="BS13" s="778"/>
      <c r="BT13" s="778"/>
      <c r="BU13" s="778"/>
      <c r="BV13" s="778"/>
      <c r="BW13" s="778"/>
      <c r="BX13" s="778"/>
      <c r="BY13" s="778"/>
      <c r="BZ13" s="778"/>
      <c r="CA13" s="778"/>
      <c r="CB13" s="778"/>
      <c r="CC13" s="779"/>
      <c r="CD13" s="23"/>
    </row>
    <row r="14" spans="1:82">
      <c r="B14" s="765" t="s">
        <v>261</v>
      </c>
      <c r="C14" s="766"/>
      <c r="D14" s="766"/>
      <c r="E14" s="766"/>
      <c r="F14" s="766"/>
      <c r="G14" s="767" t="s">
        <v>262</v>
      </c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  <c r="AA14" s="767"/>
      <c r="AB14" s="767"/>
      <c r="AC14" s="767"/>
      <c r="AD14" s="767"/>
      <c r="AE14" s="767"/>
      <c r="AF14" s="767"/>
      <c r="AG14" s="767"/>
      <c r="AH14" s="767"/>
      <c r="AI14" s="767"/>
      <c r="AJ14" s="767"/>
      <c r="AK14" s="767"/>
      <c r="AL14" s="767"/>
      <c r="AM14" s="767"/>
      <c r="AN14" s="767"/>
      <c r="AO14" s="767"/>
      <c r="AP14" s="767"/>
      <c r="AQ14" s="767"/>
      <c r="AR14" s="767"/>
      <c r="AS14" s="767"/>
      <c r="AT14" s="767"/>
      <c r="AU14" s="767"/>
      <c r="AV14" s="767"/>
      <c r="AW14" s="767"/>
      <c r="AX14" s="767"/>
      <c r="AY14" s="767"/>
      <c r="AZ14" s="767"/>
      <c r="BA14" s="767"/>
      <c r="BB14" s="767"/>
      <c r="BC14" s="767"/>
      <c r="BD14" s="767"/>
      <c r="BE14" s="767"/>
      <c r="BF14" s="767"/>
      <c r="BG14" s="767"/>
      <c r="BH14" s="767"/>
      <c r="BI14" s="767"/>
      <c r="BJ14" s="767"/>
      <c r="BK14" s="767"/>
      <c r="BL14" s="767"/>
      <c r="BM14" s="767"/>
      <c r="BN14" s="767"/>
      <c r="BO14" s="767"/>
      <c r="BP14" s="767"/>
      <c r="BQ14" s="767"/>
      <c r="BR14" s="767"/>
      <c r="BS14" s="767"/>
      <c r="BT14" s="767"/>
      <c r="BU14" s="767"/>
      <c r="BV14" s="767"/>
      <c r="BW14" s="767"/>
      <c r="BX14" s="767"/>
      <c r="BY14" s="767"/>
      <c r="BZ14" s="767"/>
      <c r="CA14" s="767"/>
      <c r="CB14" s="767"/>
      <c r="CC14" s="768"/>
    </row>
    <row r="15" spans="1:82">
      <c r="B15" s="772"/>
      <c r="C15" s="773"/>
      <c r="D15" s="773"/>
      <c r="E15" s="773"/>
      <c r="F15" s="773"/>
      <c r="G15" s="774" t="s">
        <v>263</v>
      </c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74"/>
      <c r="AA15" s="774"/>
      <c r="AB15" s="774"/>
      <c r="AC15" s="774"/>
      <c r="AD15" s="774"/>
      <c r="AE15" s="774"/>
      <c r="AF15" s="774"/>
      <c r="AG15" s="774"/>
      <c r="AH15" s="774"/>
      <c r="AI15" s="774"/>
      <c r="AJ15" s="774"/>
      <c r="AK15" s="774"/>
      <c r="AL15" s="774"/>
      <c r="AM15" s="774"/>
      <c r="AN15" s="774"/>
      <c r="AO15" s="774"/>
      <c r="AP15" s="774"/>
      <c r="AQ15" s="774"/>
      <c r="AR15" s="774"/>
      <c r="AS15" s="774"/>
      <c r="AT15" s="774"/>
      <c r="AU15" s="774"/>
      <c r="AV15" s="774"/>
      <c r="AW15" s="774"/>
      <c r="AX15" s="774"/>
      <c r="AY15" s="774"/>
      <c r="AZ15" s="774"/>
      <c r="BA15" s="774"/>
      <c r="BB15" s="774"/>
      <c r="BC15" s="774"/>
      <c r="BD15" s="774"/>
      <c r="BE15" s="774"/>
      <c r="BF15" s="774"/>
      <c r="BG15" s="774"/>
      <c r="BH15" s="774"/>
      <c r="BI15" s="774"/>
      <c r="BJ15" s="774"/>
      <c r="BK15" s="774"/>
      <c r="BL15" s="774"/>
      <c r="BM15" s="774"/>
      <c r="BN15" s="774"/>
      <c r="BO15" s="774"/>
      <c r="BP15" s="774"/>
      <c r="BQ15" s="774"/>
      <c r="BR15" s="774"/>
      <c r="BS15" s="774"/>
      <c r="BT15" s="774"/>
      <c r="BU15" s="774"/>
      <c r="BV15" s="774"/>
      <c r="BW15" s="774"/>
      <c r="BX15" s="774"/>
      <c r="BY15" s="774"/>
      <c r="BZ15" s="774"/>
      <c r="CA15" s="774"/>
      <c r="CB15" s="774"/>
      <c r="CC15" s="775"/>
    </row>
    <row r="16" spans="1:82">
      <c r="B16" s="765" t="s">
        <v>264</v>
      </c>
      <c r="C16" s="766"/>
      <c r="D16" s="766"/>
      <c r="E16" s="766"/>
      <c r="F16" s="766"/>
      <c r="G16" s="767" t="s">
        <v>62</v>
      </c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  <c r="U16" s="767"/>
      <c r="V16" s="767"/>
      <c r="W16" s="767"/>
      <c r="X16" s="767"/>
      <c r="Y16" s="767"/>
      <c r="Z16" s="767"/>
      <c r="AA16" s="767"/>
      <c r="AB16" s="767"/>
      <c r="AC16" s="767"/>
      <c r="AD16" s="767"/>
      <c r="AE16" s="767"/>
      <c r="AF16" s="767"/>
      <c r="AG16" s="767"/>
      <c r="AH16" s="767"/>
      <c r="AI16" s="767"/>
      <c r="AJ16" s="767"/>
      <c r="AK16" s="767"/>
      <c r="AL16" s="767"/>
      <c r="AM16" s="767"/>
      <c r="AN16" s="767"/>
      <c r="AO16" s="767"/>
      <c r="AP16" s="767"/>
      <c r="AQ16" s="767"/>
      <c r="AR16" s="767"/>
      <c r="AS16" s="767"/>
      <c r="AT16" s="767"/>
      <c r="AU16" s="767"/>
      <c r="AV16" s="767"/>
      <c r="AW16" s="767"/>
      <c r="AX16" s="767"/>
      <c r="AY16" s="767"/>
      <c r="AZ16" s="767"/>
      <c r="BA16" s="767"/>
      <c r="BB16" s="767"/>
      <c r="BC16" s="767"/>
      <c r="BD16" s="767"/>
      <c r="BE16" s="767"/>
      <c r="BF16" s="767"/>
      <c r="BG16" s="767"/>
      <c r="BH16" s="767"/>
      <c r="BI16" s="767"/>
      <c r="BJ16" s="767"/>
      <c r="BK16" s="767"/>
      <c r="BL16" s="767"/>
      <c r="BM16" s="767"/>
      <c r="BN16" s="767"/>
      <c r="BO16" s="767"/>
      <c r="BP16" s="767"/>
      <c r="BQ16" s="767"/>
      <c r="BR16" s="767"/>
      <c r="BS16" s="767"/>
      <c r="BT16" s="767"/>
      <c r="BU16" s="767"/>
      <c r="BV16" s="767"/>
      <c r="BW16" s="767"/>
      <c r="BX16" s="767"/>
      <c r="BY16" s="767"/>
      <c r="BZ16" s="767"/>
      <c r="CA16" s="767"/>
      <c r="CB16" s="767"/>
      <c r="CC16" s="768"/>
    </row>
    <row r="17" spans="1:82">
      <c r="B17" s="772"/>
      <c r="C17" s="773"/>
      <c r="D17" s="773"/>
      <c r="E17" s="773"/>
      <c r="F17" s="773"/>
      <c r="G17" s="774" t="s">
        <v>265</v>
      </c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  <c r="AC17" s="774"/>
      <c r="AD17" s="774"/>
      <c r="AE17" s="774"/>
      <c r="AF17" s="774"/>
      <c r="AG17" s="774"/>
      <c r="AH17" s="774"/>
      <c r="AI17" s="774"/>
      <c r="AJ17" s="774"/>
      <c r="AK17" s="774"/>
      <c r="AL17" s="774"/>
      <c r="AM17" s="774"/>
      <c r="AN17" s="774"/>
      <c r="AO17" s="774"/>
      <c r="AP17" s="774"/>
      <c r="AQ17" s="774"/>
      <c r="AR17" s="774"/>
      <c r="AS17" s="774"/>
      <c r="AT17" s="774"/>
      <c r="AU17" s="774"/>
      <c r="AV17" s="774"/>
      <c r="AW17" s="774"/>
      <c r="AX17" s="774"/>
      <c r="AY17" s="774"/>
      <c r="AZ17" s="774"/>
      <c r="BA17" s="774"/>
      <c r="BB17" s="774"/>
      <c r="BC17" s="774"/>
      <c r="BD17" s="774"/>
      <c r="BE17" s="774"/>
      <c r="BF17" s="774"/>
      <c r="BG17" s="774"/>
      <c r="BH17" s="774"/>
      <c r="BI17" s="774"/>
      <c r="BJ17" s="774"/>
      <c r="BK17" s="774"/>
      <c r="BL17" s="774"/>
      <c r="BM17" s="774"/>
      <c r="BN17" s="774"/>
      <c r="BO17" s="774"/>
      <c r="BP17" s="774"/>
      <c r="BQ17" s="774"/>
      <c r="BR17" s="774"/>
      <c r="BS17" s="774"/>
      <c r="BT17" s="774"/>
      <c r="BU17" s="774"/>
      <c r="BV17" s="774"/>
      <c r="BW17" s="774"/>
      <c r="BX17" s="774"/>
      <c r="BY17" s="774"/>
      <c r="BZ17" s="774"/>
      <c r="CA17" s="774"/>
      <c r="CB17" s="774"/>
      <c r="CC17" s="775"/>
    </row>
    <row r="18" spans="1:82" s="23" customFormat="1" ht="3.95" customHeight="1"/>
    <row r="19" spans="1:82" s="19" customFormat="1">
      <c r="A19" s="23"/>
      <c r="B19" s="776" t="s">
        <v>43</v>
      </c>
      <c r="C19" s="777"/>
      <c r="D19" s="777"/>
      <c r="E19" s="777"/>
      <c r="F19" s="777"/>
      <c r="G19" s="778" t="s">
        <v>266</v>
      </c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778"/>
      <c r="AH19" s="778"/>
      <c r="AI19" s="778"/>
      <c r="AJ19" s="778"/>
      <c r="AK19" s="778"/>
      <c r="AL19" s="778"/>
      <c r="AM19" s="778"/>
      <c r="AN19" s="778"/>
      <c r="AO19" s="778"/>
      <c r="AP19" s="778"/>
      <c r="AQ19" s="778"/>
      <c r="AR19" s="778"/>
      <c r="AS19" s="778"/>
      <c r="AT19" s="778"/>
      <c r="AU19" s="778"/>
      <c r="AV19" s="778"/>
      <c r="AW19" s="778"/>
      <c r="AX19" s="778"/>
      <c r="AY19" s="778"/>
      <c r="AZ19" s="778"/>
      <c r="BA19" s="778"/>
      <c r="BB19" s="778"/>
      <c r="BC19" s="778"/>
      <c r="BD19" s="778"/>
      <c r="BE19" s="778"/>
      <c r="BF19" s="778"/>
      <c r="BG19" s="778"/>
      <c r="BH19" s="778"/>
      <c r="BI19" s="778"/>
      <c r="BJ19" s="778"/>
      <c r="BK19" s="778"/>
      <c r="BL19" s="778"/>
      <c r="BM19" s="778"/>
      <c r="BN19" s="778"/>
      <c r="BO19" s="778"/>
      <c r="BP19" s="778"/>
      <c r="BQ19" s="778"/>
      <c r="BR19" s="778"/>
      <c r="BS19" s="778"/>
      <c r="BT19" s="778"/>
      <c r="BU19" s="778"/>
      <c r="BV19" s="778"/>
      <c r="BW19" s="778"/>
      <c r="BX19" s="778"/>
      <c r="BY19" s="778"/>
      <c r="BZ19" s="778"/>
      <c r="CA19" s="778"/>
      <c r="CB19" s="778"/>
      <c r="CC19" s="779"/>
      <c r="CD19" s="23"/>
    </row>
    <row r="20" spans="1:82" s="19" customFormat="1">
      <c r="A20" s="23"/>
      <c r="B20" s="765" t="s">
        <v>267</v>
      </c>
      <c r="C20" s="766"/>
      <c r="D20" s="766"/>
      <c r="E20" s="766"/>
      <c r="F20" s="766"/>
      <c r="G20" s="767" t="s">
        <v>268</v>
      </c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/>
      <c r="W20" s="767"/>
      <c r="X20" s="767"/>
      <c r="Y20" s="767"/>
      <c r="Z20" s="767"/>
      <c r="AA20" s="768"/>
      <c r="AB20" s="783" t="s">
        <v>269</v>
      </c>
      <c r="AC20" s="767"/>
      <c r="AD20" s="767"/>
      <c r="AE20" s="767"/>
      <c r="AF20" s="767"/>
      <c r="AG20" s="767"/>
      <c r="AH20" s="767"/>
      <c r="AI20" s="767"/>
      <c r="AJ20" s="767"/>
      <c r="AK20" s="767"/>
      <c r="AL20" s="767"/>
      <c r="AM20" s="767"/>
      <c r="AN20" s="767"/>
      <c r="AO20" s="767"/>
      <c r="AP20" s="767"/>
      <c r="AQ20" s="767"/>
      <c r="AR20" s="767"/>
      <c r="AS20" s="767"/>
      <c r="AT20" s="767"/>
      <c r="AU20" s="767"/>
      <c r="AV20" s="767"/>
      <c r="AW20" s="767"/>
      <c r="AX20" s="767"/>
      <c r="AY20" s="767"/>
      <c r="AZ20" s="767"/>
      <c r="BA20" s="767"/>
      <c r="BB20" s="768"/>
      <c r="BC20" s="783" t="s">
        <v>270</v>
      </c>
      <c r="BD20" s="767"/>
      <c r="BE20" s="767"/>
      <c r="BF20" s="767"/>
      <c r="BG20" s="767"/>
      <c r="BH20" s="767"/>
      <c r="BI20" s="767"/>
      <c r="BJ20" s="767"/>
      <c r="BK20" s="767"/>
      <c r="BL20" s="767"/>
      <c r="BM20" s="767"/>
      <c r="BN20" s="767"/>
      <c r="BO20" s="767"/>
      <c r="BP20" s="767"/>
      <c r="BQ20" s="767"/>
      <c r="BR20" s="767"/>
      <c r="BS20" s="767"/>
      <c r="BT20" s="767"/>
      <c r="BU20" s="767"/>
      <c r="BV20" s="767"/>
      <c r="BW20" s="767"/>
      <c r="BX20" s="767"/>
      <c r="BY20" s="767"/>
      <c r="BZ20" s="767"/>
      <c r="CA20" s="767"/>
      <c r="CB20" s="767"/>
      <c r="CC20" s="768"/>
      <c r="CD20" s="23"/>
    </row>
    <row r="21" spans="1:82" s="19" customFormat="1">
      <c r="A21" s="23"/>
      <c r="B21" s="772"/>
      <c r="C21" s="773"/>
      <c r="D21" s="773"/>
      <c r="E21" s="773"/>
      <c r="F21" s="773"/>
      <c r="G21" s="784">
        <f>DATOS!D13</f>
        <v>0</v>
      </c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5"/>
      <c r="AB21" s="786">
        <f>DATOS!D14</f>
        <v>0</v>
      </c>
      <c r="AC21" s="784"/>
      <c r="AD21" s="784"/>
      <c r="AE21" s="784"/>
      <c r="AF21" s="784"/>
      <c r="AG21" s="784"/>
      <c r="AH21" s="784"/>
      <c r="AI21" s="784"/>
      <c r="AJ21" s="784"/>
      <c r="AK21" s="784"/>
      <c r="AL21" s="784"/>
      <c r="AM21" s="784"/>
      <c r="AN21" s="784"/>
      <c r="AO21" s="784"/>
      <c r="AP21" s="784"/>
      <c r="AQ21" s="784"/>
      <c r="AR21" s="784"/>
      <c r="AS21" s="784"/>
      <c r="AT21" s="784"/>
      <c r="AU21" s="784"/>
      <c r="AV21" s="784"/>
      <c r="AW21" s="784"/>
      <c r="AX21" s="784"/>
      <c r="AY21" s="784"/>
      <c r="AZ21" s="784"/>
      <c r="BA21" s="784"/>
      <c r="BB21" s="785"/>
      <c r="BC21" s="786">
        <f>+DATOS!D15</f>
        <v>0</v>
      </c>
      <c r="BD21" s="784"/>
      <c r="BE21" s="784"/>
      <c r="BF21" s="784"/>
      <c r="BG21" s="784"/>
      <c r="BH21" s="784"/>
      <c r="BI21" s="784"/>
      <c r="BJ21" s="784"/>
      <c r="BK21" s="784"/>
      <c r="BL21" s="784"/>
      <c r="BM21" s="784"/>
      <c r="BN21" s="784"/>
      <c r="BO21" s="784"/>
      <c r="BP21" s="784"/>
      <c r="BQ21" s="784"/>
      <c r="BR21" s="784"/>
      <c r="BS21" s="784"/>
      <c r="BT21" s="784"/>
      <c r="BU21" s="784"/>
      <c r="BV21" s="784"/>
      <c r="BW21" s="784"/>
      <c r="BX21" s="784"/>
      <c r="BY21" s="784"/>
      <c r="BZ21" s="784"/>
      <c r="CA21" s="784"/>
      <c r="CB21" s="784"/>
      <c r="CC21" s="785"/>
      <c r="CD21" s="23"/>
    </row>
    <row r="22" spans="1:82" s="19" customFormat="1">
      <c r="A22" s="23"/>
      <c r="B22" s="765"/>
      <c r="C22" s="766"/>
      <c r="D22" s="766"/>
      <c r="E22" s="766"/>
      <c r="F22" s="766"/>
      <c r="G22" s="767" t="s">
        <v>271</v>
      </c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8"/>
      <c r="AB22" s="783" t="s">
        <v>272</v>
      </c>
      <c r="AC22" s="767"/>
      <c r="AD22" s="767"/>
      <c r="AE22" s="767"/>
      <c r="AF22" s="767"/>
      <c r="AG22" s="767"/>
      <c r="AH22" s="767"/>
      <c r="AI22" s="767"/>
      <c r="AJ22" s="767"/>
      <c r="AK22" s="767"/>
      <c r="AL22" s="767"/>
      <c r="AM22" s="767"/>
      <c r="AN22" s="767"/>
      <c r="AO22" s="767"/>
      <c r="AP22" s="767"/>
      <c r="AQ22" s="767"/>
      <c r="AR22" s="767"/>
      <c r="AS22" s="767"/>
      <c r="AT22" s="767"/>
      <c r="AU22" s="767"/>
      <c r="AV22" s="767"/>
      <c r="AW22" s="767"/>
      <c r="AX22" s="767"/>
      <c r="AY22" s="767"/>
      <c r="AZ22" s="767"/>
      <c r="BA22" s="767"/>
      <c r="BB22" s="768"/>
      <c r="BC22" s="783" t="s">
        <v>273</v>
      </c>
      <c r="BD22" s="767"/>
      <c r="BE22" s="767"/>
      <c r="BF22" s="767"/>
      <c r="BG22" s="767"/>
      <c r="BH22" s="767"/>
      <c r="BI22" s="767"/>
      <c r="BJ22" s="767"/>
      <c r="BK22" s="767"/>
      <c r="BL22" s="767"/>
      <c r="BM22" s="767"/>
      <c r="BN22" s="767"/>
      <c r="BO22" s="767"/>
      <c r="BP22" s="767"/>
      <c r="BQ22" s="767"/>
      <c r="BR22" s="767"/>
      <c r="BS22" s="767"/>
      <c r="BT22" s="767"/>
      <c r="BU22" s="767"/>
      <c r="BV22" s="767"/>
      <c r="BW22" s="767"/>
      <c r="BX22" s="767"/>
      <c r="BY22" s="767"/>
      <c r="BZ22" s="767"/>
      <c r="CA22" s="767"/>
      <c r="CB22" s="767"/>
      <c r="CC22" s="768"/>
      <c r="CD22" s="23"/>
    </row>
    <row r="23" spans="1:82" s="19" customFormat="1">
      <c r="A23" s="23"/>
      <c r="B23" s="772"/>
      <c r="C23" s="773"/>
      <c r="D23" s="773"/>
      <c r="E23" s="773"/>
      <c r="F23" s="773"/>
      <c r="G23" s="784">
        <f>DATOS!D10</f>
        <v>0</v>
      </c>
      <c r="H23" s="784"/>
      <c r="I23" s="784"/>
      <c r="J23" s="784"/>
      <c r="K23" s="784"/>
      <c r="L23" s="784"/>
      <c r="M23" s="784"/>
      <c r="N23" s="784"/>
      <c r="O23" s="784"/>
      <c r="P23" s="784"/>
      <c r="Q23" s="784"/>
      <c r="R23" s="784"/>
      <c r="S23" s="784"/>
      <c r="T23" s="784"/>
      <c r="U23" s="784"/>
      <c r="V23" s="784"/>
      <c r="W23" s="784"/>
      <c r="X23" s="784"/>
      <c r="Y23" s="784"/>
      <c r="Z23" s="784"/>
      <c r="AA23" s="785"/>
      <c r="AB23" s="786">
        <f>DATOS!D11</f>
        <v>0</v>
      </c>
      <c r="AC23" s="784"/>
      <c r="AD23" s="784"/>
      <c r="AE23" s="784"/>
      <c r="AF23" s="784"/>
      <c r="AG23" s="784"/>
      <c r="AH23" s="784"/>
      <c r="AI23" s="784"/>
      <c r="AJ23" s="784"/>
      <c r="AK23" s="784"/>
      <c r="AL23" s="784"/>
      <c r="AM23" s="784"/>
      <c r="AN23" s="784"/>
      <c r="AO23" s="784"/>
      <c r="AP23" s="784"/>
      <c r="AQ23" s="784"/>
      <c r="AR23" s="784"/>
      <c r="AS23" s="784"/>
      <c r="AT23" s="784"/>
      <c r="AU23" s="784"/>
      <c r="AV23" s="784"/>
      <c r="AW23" s="784"/>
      <c r="AX23" s="784"/>
      <c r="AY23" s="784"/>
      <c r="AZ23" s="784"/>
      <c r="BA23" s="784"/>
      <c r="BB23" s="785"/>
      <c r="BC23" s="786">
        <f>+DATOS!D12</f>
        <v>0</v>
      </c>
      <c r="BD23" s="784"/>
      <c r="BE23" s="784"/>
      <c r="BF23" s="784"/>
      <c r="BG23" s="784"/>
      <c r="BH23" s="784"/>
      <c r="BI23" s="784"/>
      <c r="BJ23" s="784"/>
      <c r="BK23" s="784"/>
      <c r="BL23" s="784"/>
      <c r="BM23" s="784"/>
      <c r="BN23" s="784"/>
      <c r="BO23" s="784"/>
      <c r="BP23" s="784"/>
      <c r="BQ23" s="784"/>
      <c r="BR23" s="784"/>
      <c r="BS23" s="784"/>
      <c r="BT23" s="784"/>
      <c r="BU23" s="784"/>
      <c r="BV23" s="784"/>
      <c r="BW23" s="784"/>
      <c r="BX23" s="784"/>
      <c r="BY23" s="784"/>
      <c r="BZ23" s="784"/>
      <c r="CA23" s="784"/>
      <c r="CB23" s="784"/>
      <c r="CC23" s="785"/>
      <c r="CD23" s="23"/>
    </row>
    <row r="24" spans="1:82" s="19" customFormat="1">
      <c r="A24" s="23"/>
      <c r="B24" s="765" t="s">
        <v>274</v>
      </c>
      <c r="C24" s="766"/>
      <c r="D24" s="766"/>
      <c r="E24" s="766"/>
      <c r="F24" s="766"/>
      <c r="G24" s="767" t="s">
        <v>48</v>
      </c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  <c r="U24" s="767"/>
      <c r="V24" s="767"/>
      <c r="W24" s="767"/>
      <c r="X24" s="767"/>
      <c r="Y24" s="767"/>
      <c r="Z24" s="767"/>
      <c r="AA24" s="768"/>
      <c r="AB24" s="765" t="s">
        <v>275</v>
      </c>
      <c r="AC24" s="766"/>
      <c r="AD24" s="766"/>
      <c r="AE24" s="766"/>
      <c r="AF24" s="767" t="s">
        <v>276</v>
      </c>
      <c r="AG24" s="767"/>
      <c r="AH24" s="767"/>
      <c r="AI24" s="767"/>
      <c r="AJ24" s="767"/>
      <c r="AK24" s="767"/>
      <c r="AL24" s="767"/>
      <c r="AM24" s="767"/>
      <c r="AN24" s="767"/>
      <c r="AO24" s="768"/>
      <c r="AP24" s="765" t="s">
        <v>277</v>
      </c>
      <c r="AQ24" s="766"/>
      <c r="AR24" s="766"/>
      <c r="AS24" s="767" t="s">
        <v>278</v>
      </c>
      <c r="AT24" s="767"/>
      <c r="AU24" s="767"/>
      <c r="AV24" s="767"/>
      <c r="AW24" s="767"/>
      <c r="AX24" s="767"/>
      <c r="AY24" s="767"/>
      <c r="AZ24" s="767"/>
      <c r="BA24" s="767"/>
      <c r="BB24" s="768"/>
      <c r="BC24" s="765" t="s">
        <v>279</v>
      </c>
      <c r="BD24" s="766"/>
      <c r="BE24" s="766"/>
      <c r="BF24" s="766"/>
      <c r="BG24" s="767" t="s">
        <v>280</v>
      </c>
      <c r="BH24" s="767"/>
      <c r="BI24" s="767"/>
      <c r="BJ24" s="767"/>
      <c r="BK24" s="767"/>
      <c r="BL24" s="767"/>
      <c r="BM24" s="767"/>
      <c r="BN24" s="767"/>
      <c r="BO24" s="767"/>
      <c r="BP24" s="767"/>
      <c r="BQ24" s="767"/>
      <c r="BR24" s="767"/>
      <c r="BS24" s="767"/>
      <c r="BT24" s="767"/>
      <c r="BU24" s="767"/>
      <c r="BV24" s="767"/>
      <c r="BW24" s="767"/>
      <c r="BX24" s="767"/>
      <c r="BY24" s="767"/>
      <c r="BZ24" s="767"/>
      <c r="CA24" s="767"/>
      <c r="CB24" s="767"/>
      <c r="CC24" s="768"/>
      <c r="CD24" s="23"/>
    </row>
    <row r="25" spans="1:82" s="19" customFormat="1">
      <c r="A25" s="23"/>
      <c r="B25" s="772"/>
      <c r="C25" s="773"/>
      <c r="D25" s="773"/>
      <c r="E25" s="773"/>
      <c r="F25" s="773"/>
      <c r="G25" s="781">
        <f>DATOS!D27</f>
        <v>0</v>
      </c>
      <c r="H25" s="781"/>
      <c r="I25" s="781"/>
      <c r="J25" s="781"/>
      <c r="K25" s="781"/>
      <c r="L25" s="781"/>
      <c r="M25" s="781"/>
      <c r="N25" s="781"/>
      <c r="O25" s="781"/>
      <c r="P25" s="781"/>
      <c r="Q25" s="781"/>
      <c r="R25" s="781"/>
      <c r="S25" s="781"/>
      <c r="T25" s="781"/>
      <c r="U25" s="781"/>
      <c r="V25" s="781"/>
      <c r="W25" s="781"/>
      <c r="X25" s="781"/>
      <c r="Y25" s="781"/>
      <c r="Z25" s="781"/>
      <c r="AA25" s="782"/>
      <c r="AB25" s="769" t="s">
        <v>473</v>
      </c>
      <c r="AC25" s="770"/>
      <c r="AD25" s="770"/>
      <c r="AE25" s="770"/>
      <c r="AF25" s="770"/>
      <c r="AG25" s="770"/>
      <c r="AH25" s="770"/>
      <c r="AI25" s="770"/>
      <c r="AJ25" s="770"/>
      <c r="AK25" s="770"/>
      <c r="AL25" s="770"/>
      <c r="AM25" s="770"/>
      <c r="AN25" s="770"/>
      <c r="AO25" s="771"/>
      <c r="AP25" s="769"/>
      <c r="AQ25" s="770"/>
      <c r="AR25" s="770"/>
      <c r="AS25" s="770"/>
      <c r="AT25" s="770"/>
      <c r="AU25" s="770"/>
      <c r="AV25" s="770"/>
      <c r="AW25" s="770"/>
      <c r="AX25" s="770"/>
      <c r="AY25" s="770"/>
      <c r="AZ25" s="770"/>
      <c r="BA25" s="770"/>
      <c r="BB25" s="771"/>
      <c r="BC25" s="769" t="s">
        <v>259</v>
      </c>
      <c r="BD25" s="770"/>
      <c r="BE25" s="770"/>
      <c r="BF25" s="770"/>
      <c r="BG25" s="770"/>
      <c r="BH25" s="770"/>
      <c r="BI25" s="770"/>
      <c r="BJ25" s="770"/>
      <c r="BK25" s="770"/>
      <c r="BL25" s="770"/>
      <c r="BM25" s="770"/>
      <c r="BN25" s="770"/>
      <c r="BO25" s="770"/>
      <c r="BP25" s="770"/>
      <c r="BQ25" s="770"/>
      <c r="BR25" s="770"/>
      <c r="BS25" s="770"/>
      <c r="BT25" s="770"/>
      <c r="BU25" s="770"/>
      <c r="BV25" s="770"/>
      <c r="BW25" s="770"/>
      <c r="BX25" s="770"/>
      <c r="BY25" s="770"/>
      <c r="BZ25" s="770"/>
      <c r="CA25" s="770"/>
      <c r="CB25" s="770"/>
      <c r="CC25" s="771"/>
      <c r="CD25" s="23"/>
    </row>
    <row r="26" spans="1:82" s="19" customFormat="1">
      <c r="A26" s="23"/>
      <c r="B26" s="765" t="s">
        <v>281</v>
      </c>
      <c r="C26" s="766"/>
      <c r="D26" s="766"/>
      <c r="E26" s="766"/>
      <c r="F26" s="766"/>
      <c r="G26" s="767" t="s">
        <v>282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  <c r="U26" s="767"/>
      <c r="V26" s="768"/>
      <c r="W26" s="765" t="s">
        <v>283</v>
      </c>
      <c r="X26" s="766"/>
      <c r="Y26" s="766"/>
      <c r="Z26" s="766"/>
      <c r="AA26" s="767" t="s">
        <v>284</v>
      </c>
      <c r="AB26" s="767"/>
      <c r="AC26" s="767"/>
      <c r="AD26" s="767"/>
      <c r="AE26" s="767"/>
      <c r="AF26" s="767"/>
      <c r="AG26" s="767"/>
      <c r="AH26" s="768"/>
      <c r="AI26" s="765" t="s">
        <v>285</v>
      </c>
      <c r="AJ26" s="766"/>
      <c r="AK26" s="766"/>
      <c r="AL26" s="787"/>
      <c r="AM26" s="783" t="s">
        <v>286</v>
      </c>
      <c r="AN26" s="767"/>
      <c r="AO26" s="767"/>
      <c r="AP26" s="767"/>
      <c r="AQ26" s="767"/>
      <c r="AR26" s="767"/>
      <c r="AS26" s="767"/>
      <c r="AT26" s="767"/>
      <c r="AU26" s="767"/>
      <c r="AV26" s="767"/>
      <c r="AW26" s="767"/>
      <c r="AX26" s="767"/>
      <c r="AY26" s="767"/>
      <c r="AZ26" s="767"/>
      <c r="BA26" s="767"/>
      <c r="BB26" s="767"/>
      <c r="BC26" s="767"/>
      <c r="BD26" s="767"/>
      <c r="BE26" s="767"/>
      <c r="BF26" s="767"/>
      <c r="BG26" s="767"/>
      <c r="BH26" s="767"/>
      <c r="BI26" s="767"/>
      <c r="BJ26" s="767"/>
      <c r="BK26" s="767"/>
      <c r="BL26" s="767"/>
      <c r="BM26" s="767"/>
      <c r="BN26" s="767"/>
      <c r="BO26" s="767"/>
      <c r="BP26" s="767"/>
      <c r="BQ26" s="767"/>
      <c r="BR26" s="767"/>
      <c r="BS26" s="767"/>
      <c r="BT26" s="767"/>
      <c r="BU26" s="767"/>
      <c r="BV26" s="767"/>
      <c r="BW26" s="767"/>
      <c r="BX26" s="767"/>
      <c r="BY26" s="767"/>
      <c r="BZ26" s="767"/>
      <c r="CA26" s="767"/>
      <c r="CB26" s="767"/>
      <c r="CC26" s="768"/>
      <c r="CD26" s="23"/>
    </row>
    <row r="27" spans="1:82" s="24" customFormat="1" ht="8.1" customHeight="1">
      <c r="B27" s="788"/>
      <c r="C27" s="789"/>
      <c r="D27" s="789"/>
      <c r="E27" s="789"/>
      <c r="F27" s="78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792" t="s">
        <v>191</v>
      </c>
      <c r="AJ27" s="793"/>
      <c r="AK27" s="793"/>
      <c r="AL27" s="793"/>
      <c r="AM27" s="793"/>
      <c r="AN27" s="793"/>
      <c r="AO27" s="793"/>
      <c r="AP27" s="793"/>
      <c r="AQ27" s="793"/>
      <c r="AR27" s="793"/>
      <c r="AS27" s="793"/>
      <c r="AT27" s="793"/>
      <c r="AU27" s="793"/>
      <c r="AV27" s="793"/>
      <c r="AW27" s="794"/>
      <c r="AX27" s="792" t="s">
        <v>192</v>
      </c>
      <c r="AY27" s="793"/>
      <c r="AZ27" s="793"/>
      <c r="BA27" s="793"/>
      <c r="BB27" s="793"/>
      <c r="BC27" s="793"/>
      <c r="BD27" s="793"/>
      <c r="BE27" s="793"/>
      <c r="BF27" s="793"/>
      <c r="BG27" s="793"/>
      <c r="BH27" s="793"/>
      <c r="BI27" s="793"/>
      <c r="BJ27" s="793"/>
      <c r="BK27" s="793"/>
      <c r="BL27" s="794"/>
      <c r="BM27" s="792" t="s">
        <v>287</v>
      </c>
      <c r="BN27" s="793"/>
      <c r="BO27" s="793"/>
      <c r="BP27" s="793"/>
      <c r="BQ27" s="793"/>
      <c r="BR27" s="793"/>
      <c r="BS27" s="793"/>
      <c r="BT27" s="793"/>
      <c r="BU27" s="793"/>
      <c r="BV27" s="793"/>
      <c r="BW27" s="793"/>
      <c r="BX27" s="793"/>
      <c r="BY27" s="793"/>
      <c r="BZ27" s="793"/>
      <c r="CA27" s="793"/>
      <c r="CB27" s="793"/>
      <c r="CC27" s="794"/>
    </row>
    <row r="28" spans="1:82" s="19" customFormat="1">
      <c r="A28" s="23"/>
      <c r="B28" s="790"/>
      <c r="C28" s="791"/>
      <c r="D28" s="791"/>
      <c r="E28" s="791"/>
      <c r="F28" s="791"/>
      <c r="G28" s="795" t="s">
        <v>10</v>
      </c>
      <c r="H28" s="795"/>
      <c r="I28" s="795"/>
      <c r="J28" s="795"/>
      <c r="K28" s="795"/>
      <c r="L28" s="795"/>
      <c r="M28" s="795"/>
      <c r="N28" s="795"/>
      <c r="O28" s="795"/>
      <c r="P28" s="795"/>
      <c r="Q28" s="795"/>
      <c r="R28" s="795"/>
      <c r="S28" s="795"/>
      <c r="T28" s="795"/>
      <c r="U28" s="795"/>
      <c r="V28" s="796"/>
      <c r="W28" s="797">
        <f>DATOS!D17</f>
        <v>0</v>
      </c>
      <c r="X28" s="798"/>
      <c r="Y28" s="798"/>
      <c r="Z28" s="798"/>
      <c r="AA28" s="798"/>
      <c r="AB28" s="798"/>
      <c r="AC28" s="798"/>
      <c r="AD28" s="798"/>
      <c r="AE28" s="798"/>
      <c r="AF28" s="798"/>
      <c r="AG28" s="798"/>
      <c r="AH28" s="799"/>
      <c r="AI28" s="800" t="s">
        <v>35</v>
      </c>
      <c r="AJ28" s="801"/>
      <c r="AK28" s="801"/>
      <c r="AL28" s="801"/>
      <c r="AM28" s="801"/>
      <c r="AN28" s="801"/>
      <c r="AO28" s="801"/>
      <c r="AP28" s="801"/>
      <c r="AQ28" s="801"/>
      <c r="AR28" s="801"/>
      <c r="AS28" s="801"/>
      <c r="AT28" s="801"/>
      <c r="AU28" s="801"/>
      <c r="AV28" s="801"/>
      <c r="AW28" s="802"/>
      <c r="AX28" s="800" t="s">
        <v>35</v>
      </c>
      <c r="AY28" s="801"/>
      <c r="AZ28" s="801"/>
      <c r="BA28" s="801"/>
      <c r="BB28" s="801"/>
      <c r="BC28" s="801"/>
      <c r="BD28" s="801"/>
      <c r="BE28" s="801"/>
      <c r="BF28" s="801"/>
      <c r="BG28" s="801"/>
      <c r="BH28" s="801"/>
      <c r="BI28" s="801"/>
      <c r="BJ28" s="801"/>
      <c r="BK28" s="801"/>
      <c r="BL28" s="802"/>
      <c r="BM28" s="800" t="s">
        <v>35</v>
      </c>
      <c r="BN28" s="801"/>
      <c r="BO28" s="801"/>
      <c r="BP28" s="801"/>
      <c r="BQ28" s="801"/>
      <c r="BR28" s="801"/>
      <c r="BS28" s="801"/>
      <c r="BT28" s="801"/>
      <c r="BU28" s="801"/>
      <c r="BV28" s="801"/>
      <c r="BW28" s="801"/>
      <c r="BX28" s="801"/>
      <c r="BY28" s="801"/>
      <c r="BZ28" s="801"/>
      <c r="CA28" s="801"/>
      <c r="CB28" s="801"/>
      <c r="CC28" s="802"/>
      <c r="CD28" s="23"/>
    </row>
    <row r="29" spans="1:82" s="19" customFormat="1">
      <c r="A29" s="23"/>
      <c r="B29" s="765" t="s">
        <v>288</v>
      </c>
      <c r="C29" s="766"/>
      <c r="D29" s="766"/>
      <c r="E29" s="766"/>
      <c r="F29" s="766"/>
      <c r="G29" s="767" t="s">
        <v>51</v>
      </c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  <c r="U29" s="767"/>
      <c r="V29" s="767"/>
      <c r="W29" s="767"/>
      <c r="X29" s="767"/>
      <c r="Y29" s="767"/>
      <c r="Z29" s="767"/>
      <c r="AA29" s="767"/>
      <c r="AB29" s="768"/>
      <c r="AC29" s="765" t="s">
        <v>289</v>
      </c>
      <c r="AD29" s="766"/>
      <c r="AE29" s="766"/>
      <c r="AF29" s="766"/>
      <c r="AG29" s="767" t="s">
        <v>290</v>
      </c>
      <c r="AH29" s="767"/>
      <c r="AI29" s="767"/>
      <c r="AJ29" s="767"/>
      <c r="AK29" s="767"/>
      <c r="AL29" s="767"/>
      <c r="AM29" s="767"/>
      <c r="AN29" s="767"/>
      <c r="AO29" s="767"/>
      <c r="AP29" s="767"/>
      <c r="AQ29" s="768"/>
      <c r="AR29" s="765" t="s">
        <v>291</v>
      </c>
      <c r="AS29" s="766"/>
      <c r="AT29" s="766"/>
      <c r="AU29" s="766"/>
      <c r="AV29" s="767" t="s">
        <v>60</v>
      </c>
      <c r="AW29" s="767"/>
      <c r="AX29" s="767"/>
      <c r="AY29" s="767"/>
      <c r="AZ29" s="767"/>
      <c r="BA29" s="767"/>
      <c r="BB29" s="767"/>
      <c r="BC29" s="767"/>
      <c r="BD29" s="767"/>
      <c r="BE29" s="767"/>
      <c r="BF29" s="768"/>
      <c r="BG29" s="765" t="s">
        <v>292</v>
      </c>
      <c r="BH29" s="766"/>
      <c r="BI29" s="766"/>
      <c r="BJ29" s="766"/>
      <c r="BK29" s="767" t="s">
        <v>293</v>
      </c>
      <c r="BL29" s="767"/>
      <c r="BM29" s="767"/>
      <c r="BN29" s="767"/>
      <c r="BO29" s="767"/>
      <c r="BP29" s="767"/>
      <c r="BQ29" s="767"/>
      <c r="BR29" s="767"/>
      <c r="BS29" s="767"/>
      <c r="BT29" s="767"/>
      <c r="BU29" s="767"/>
      <c r="BV29" s="767"/>
      <c r="BW29" s="767"/>
      <c r="BX29" s="767"/>
      <c r="BY29" s="767"/>
      <c r="BZ29" s="767"/>
      <c r="CA29" s="767"/>
      <c r="CB29" s="767"/>
      <c r="CC29" s="768"/>
      <c r="CD29" s="23"/>
    </row>
    <row r="30" spans="1:82" s="19" customFormat="1">
      <c r="A30" s="23"/>
      <c r="B30" s="803"/>
      <c r="C30" s="804"/>
      <c r="D30" s="804"/>
      <c r="E30" s="804"/>
      <c r="F30" s="804"/>
      <c r="G30" s="805">
        <f>DATOS!D26</f>
        <v>0</v>
      </c>
      <c r="H30" s="805"/>
      <c r="I30" s="805"/>
      <c r="J30" s="805"/>
      <c r="K30" s="805"/>
      <c r="L30" s="805"/>
      <c r="M30" s="805"/>
      <c r="N30" s="805"/>
      <c r="O30" s="805"/>
      <c r="P30" s="805"/>
      <c r="Q30" s="805"/>
      <c r="R30" s="805"/>
      <c r="S30" s="805"/>
      <c r="T30" s="805"/>
      <c r="U30" s="805"/>
      <c r="V30" s="805"/>
      <c r="W30" s="805"/>
      <c r="X30" s="805"/>
      <c r="Y30" s="805"/>
      <c r="Z30" s="805"/>
      <c r="AA30" s="805"/>
      <c r="AB30" s="806"/>
      <c r="AC30" s="807">
        <f>DATOS!D37</f>
        <v>0</v>
      </c>
      <c r="AD30" s="808"/>
      <c r="AE30" s="808"/>
      <c r="AF30" s="808"/>
      <c r="AG30" s="808"/>
      <c r="AH30" s="808"/>
      <c r="AI30" s="808"/>
      <c r="AJ30" s="808"/>
      <c r="AK30" s="808"/>
      <c r="AL30" s="808"/>
      <c r="AM30" s="808"/>
      <c r="AN30" s="808"/>
      <c r="AO30" s="808"/>
      <c r="AP30" s="808"/>
      <c r="AQ30" s="809"/>
      <c r="AR30" s="807">
        <f>DATOS!D36</f>
        <v>0</v>
      </c>
      <c r="AS30" s="808"/>
      <c r="AT30" s="808"/>
      <c r="AU30" s="808"/>
      <c r="AV30" s="808"/>
      <c r="AW30" s="808"/>
      <c r="AX30" s="808"/>
      <c r="AY30" s="808"/>
      <c r="AZ30" s="808"/>
      <c r="BA30" s="808"/>
      <c r="BB30" s="808"/>
      <c r="BC30" s="808"/>
      <c r="BD30" s="808"/>
      <c r="BE30" s="808"/>
      <c r="BF30" s="809"/>
      <c r="BG30" s="810">
        <f>DATOS!D38</f>
        <v>0</v>
      </c>
      <c r="BH30" s="811"/>
      <c r="BI30" s="811"/>
      <c r="BJ30" s="811"/>
      <c r="BK30" s="811"/>
      <c r="BL30" s="811"/>
      <c r="BM30" s="811"/>
      <c r="BN30" s="811"/>
      <c r="BO30" s="811"/>
      <c r="BP30" s="811"/>
      <c r="BQ30" s="811"/>
      <c r="BR30" s="811"/>
      <c r="BS30" s="811"/>
      <c r="BT30" s="811"/>
      <c r="BU30" s="811"/>
      <c r="BV30" s="811"/>
      <c r="BW30" s="811"/>
      <c r="BX30" s="811"/>
      <c r="BY30" s="811"/>
      <c r="BZ30" s="811"/>
      <c r="CA30" s="811"/>
      <c r="CB30" s="811"/>
      <c r="CC30" s="812"/>
      <c r="CD30" s="23"/>
    </row>
    <row r="31" spans="1:82" s="19" customFormat="1">
      <c r="A31" s="23"/>
      <c r="B31" s="765" t="s">
        <v>294</v>
      </c>
      <c r="C31" s="766"/>
      <c r="D31" s="766"/>
      <c r="E31" s="766"/>
      <c r="F31" s="766"/>
      <c r="G31" s="767" t="s">
        <v>62</v>
      </c>
      <c r="H31" s="767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67"/>
      <c r="T31" s="767"/>
      <c r="U31" s="767"/>
      <c r="V31" s="767"/>
      <c r="W31" s="767"/>
      <c r="X31" s="767"/>
      <c r="Y31" s="767"/>
      <c r="Z31" s="767"/>
      <c r="AA31" s="767"/>
      <c r="AB31" s="767"/>
      <c r="AC31" s="767"/>
      <c r="AD31" s="767"/>
      <c r="AE31" s="767"/>
      <c r="AF31" s="767"/>
      <c r="AG31" s="767"/>
      <c r="AH31" s="767"/>
      <c r="AI31" s="767"/>
      <c r="AJ31" s="767"/>
      <c r="AK31" s="767"/>
      <c r="AL31" s="767"/>
      <c r="AM31" s="767"/>
      <c r="AN31" s="767"/>
      <c r="AO31" s="767"/>
      <c r="AP31" s="767"/>
      <c r="AQ31" s="767"/>
      <c r="AR31" s="767"/>
      <c r="AS31" s="767"/>
      <c r="AT31" s="767"/>
      <c r="AU31" s="767"/>
      <c r="AV31" s="767"/>
      <c r="AW31" s="767"/>
      <c r="AX31" s="767"/>
      <c r="AY31" s="767"/>
      <c r="AZ31" s="767"/>
      <c r="BA31" s="767"/>
      <c r="BB31" s="767"/>
      <c r="BC31" s="767"/>
      <c r="BD31" s="767"/>
      <c r="BE31" s="767"/>
      <c r="BF31" s="767"/>
      <c r="BG31" s="767"/>
      <c r="BH31" s="767"/>
      <c r="BI31" s="767"/>
      <c r="BJ31" s="767"/>
      <c r="BK31" s="767"/>
      <c r="BL31" s="767"/>
      <c r="BM31" s="767"/>
      <c r="BN31" s="767"/>
      <c r="BO31" s="767"/>
      <c r="BP31" s="767"/>
      <c r="BQ31" s="767"/>
      <c r="BR31" s="767"/>
      <c r="BS31" s="767"/>
      <c r="BT31" s="767"/>
      <c r="BU31" s="767"/>
      <c r="BV31" s="767"/>
      <c r="BW31" s="767"/>
      <c r="BX31" s="767"/>
      <c r="BY31" s="767"/>
      <c r="BZ31" s="767"/>
      <c r="CA31" s="767"/>
      <c r="CB31" s="767"/>
      <c r="CC31" s="768"/>
      <c r="CD31" s="23"/>
    </row>
    <row r="32" spans="1:82" s="19" customFormat="1">
      <c r="A32" s="23"/>
      <c r="B32" s="803"/>
      <c r="C32" s="804"/>
      <c r="D32" s="804"/>
      <c r="E32" s="804"/>
      <c r="F32" s="804"/>
      <c r="G32" s="784">
        <f>DATOS!D30</f>
        <v>0</v>
      </c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784"/>
      <c r="S32" s="784"/>
      <c r="T32" s="784"/>
      <c r="U32" s="784"/>
      <c r="V32" s="784"/>
      <c r="W32" s="784"/>
      <c r="X32" s="784"/>
      <c r="Y32" s="784"/>
      <c r="Z32" s="784"/>
      <c r="AA32" s="784"/>
      <c r="AB32" s="784"/>
      <c r="AC32" s="784"/>
      <c r="AD32" s="784"/>
      <c r="AE32" s="784"/>
      <c r="AF32" s="784"/>
      <c r="AG32" s="784"/>
      <c r="AH32" s="784"/>
      <c r="AI32" s="784"/>
      <c r="AJ32" s="784"/>
      <c r="AK32" s="784"/>
      <c r="AL32" s="784"/>
      <c r="AM32" s="784"/>
      <c r="AN32" s="784"/>
      <c r="AO32" s="784"/>
      <c r="AP32" s="784"/>
      <c r="AQ32" s="784"/>
      <c r="AR32" s="784"/>
      <c r="AS32" s="784"/>
      <c r="AT32" s="784"/>
      <c r="AU32" s="784"/>
      <c r="AV32" s="784"/>
      <c r="AW32" s="784"/>
      <c r="AX32" s="784"/>
      <c r="AY32" s="784"/>
      <c r="AZ32" s="784"/>
      <c r="BA32" s="784"/>
      <c r="BB32" s="784"/>
      <c r="BC32" s="784"/>
      <c r="BD32" s="784"/>
      <c r="BE32" s="784"/>
      <c r="BF32" s="784"/>
      <c r="BG32" s="784"/>
      <c r="BH32" s="784"/>
      <c r="BI32" s="784"/>
      <c r="BJ32" s="784"/>
      <c r="BK32" s="784"/>
      <c r="BL32" s="784"/>
      <c r="BM32" s="784"/>
      <c r="BN32" s="784"/>
      <c r="BO32" s="784"/>
      <c r="BP32" s="784"/>
      <c r="BQ32" s="784"/>
      <c r="BR32" s="784"/>
      <c r="BS32" s="784"/>
      <c r="BT32" s="784"/>
      <c r="BU32" s="784"/>
      <c r="BV32" s="784"/>
      <c r="BW32" s="784"/>
      <c r="BX32" s="784"/>
      <c r="BY32" s="784"/>
      <c r="BZ32" s="784"/>
      <c r="CA32" s="784"/>
      <c r="CB32" s="784"/>
      <c r="CC32" s="785"/>
      <c r="CD32" s="23"/>
    </row>
    <row r="33" spans="1:82" s="20" customFormat="1" ht="8.1" customHeight="1">
      <c r="A33" s="25"/>
      <c r="B33" s="788"/>
      <c r="C33" s="789"/>
      <c r="D33" s="789"/>
      <c r="E33" s="789"/>
      <c r="F33" s="789"/>
      <c r="G33" s="813" t="s">
        <v>190</v>
      </c>
      <c r="H33" s="813"/>
      <c r="I33" s="813"/>
      <c r="J33" s="813"/>
      <c r="K33" s="813"/>
      <c r="L33" s="813"/>
      <c r="M33" s="813"/>
      <c r="N33" s="813"/>
      <c r="O33" s="813"/>
      <c r="P33" s="813"/>
      <c r="Q33" s="813"/>
      <c r="R33" s="813"/>
      <c r="S33" s="813"/>
      <c r="T33" s="813"/>
      <c r="U33" s="813"/>
      <c r="V33" s="813"/>
      <c r="W33" s="813"/>
      <c r="X33" s="814"/>
      <c r="Y33" s="815" t="s">
        <v>191</v>
      </c>
      <c r="Z33" s="813"/>
      <c r="AA33" s="813"/>
      <c r="AB33" s="813"/>
      <c r="AC33" s="813"/>
      <c r="AD33" s="813"/>
      <c r="AE33" s="813"/>
      <c r="AF33" s="813"/>
      <c r="AG33" s="813"/>
      <c r="AH33" s="813"/>
      <c r="AI33" s="813"/>
      <c r="AJ33" s="813"/>
      <c r="AK33" s="813"/>
      <c r="AL33" s="813"/>
      <c r="AM33" s="813"/>
      <c r="AN33" s="813"/>
      <c r="AO33" s="813"/>
      <c r="AP33" s="813"/>
      <c r="AQ33" s="814"/>
      <c r="AR33" s="815" t="s">
        <v>192</v>
      </c>
      <c r="AS33" s="813"/>
      <c r="AT33" s="813"/>
      <c r="AU33" s="813"/>
      <c r="AV33" s="813"/>
      <c r="AW33" s="813"/>
      <c r="AX33" s="813"/>
      <c r="AY33" s="813"/>
      <c r="AZ33" s="813"/>
      <c r="BA33" s="813"/>
      <c r="BB33" s="813"/>
      <c r="BC33" s="813"/>
      <c r="BD33" s="813"/>
      <c r="BE33" s="813"/>
      <c r="BF33" s="813"/>
      <c r="BG33" s="813"/>
      <c r="BH33" s="813"/>
      <c r="BI33" s="813"/>
      <c r="BJ33" s="814"/>
      <c r="BK33" s="815" t="s">
        <v>287</v>
      </c>
      <c r="BL33" s="813"/>
      <c r="BM33" s="813"/>
      <c r="BN33" s="813"/>
      <c r="BO33" s="813"/>
      <c r="BP33" s="813"/>
      <c r="BQ33" s="813"/>
      <c r="BR33" s="813"/>
      <c r="BS33" s="813"/>
      <c r="BT33" s="813"/>
      <c r="BU33" s="813"/>
      <c r="BV33" s="813"/>
      <c r="BW33" s="813"/>
      <c r="BX33" s="813"/>
      <c r="BY33" s="813"/>
      <c r="BZ33" s="813"/>
      <c r="CA33" s="813"/>
      <c r="CB33" s="813"/>
      <c r="CC33" s="814"/>
      <c r="CD33" s="25"/>
    </row>
    <row r="34" spans="1:82" s="19" customFormat="1">
      <c r="A34" s="23"/>
      <c r="B34" s="790"/>
      <c r="C34" s="791"/>
      <c r="D34" s="791"/>
      <c r="E34" s="791"/>
      <c r="F34" s="791"/>
      <c r="G34" s="801">
        <f>DATOS!D33</f>
        <v>0</v>
      </c>
      <c r="H34" s="801"/>
      <c r="I34" s="801"/>
      <c r="J34" s="801"/>
      <c r="K34" s="801"/>
      <c r="L34" s="801"/>
      <c r="M34" s="801"/>
      <c r="N34" s="801"/>
      <c r="O34" s="801"/>
      <c r="P34" s="801"/>
      <c r="Q34" s="801"/>
      <c r="R34" s="801"/>
      <c r="S34" s="801"/>
      <c r="T34" s="801"/>
      <c r="U34" s="801"/>
      <c r="V34" s="801"/>
      <c r="W34" s="801"/>
      <c r="X34" s="802"/>
      <c r="Y34" s="800" t="s">
        <v>35</v>
      </c>
      <c r="Z34" s="801"/>
      <c r="AA34" s="801"/>
      <c r="AB34" s="801"/>
      <c r="AC34" s="801"/>
      <c r="AD34" s="801"/>
      <c r="AE34" s="801"/>
      <c r="AF34" s="801"/>
      <c r="AG34" s="801"/>
      <c r="AH34" s="801"/>
      <c r="AI34" s="801"/>
      <c r="AJ34" s="801"/>
      <c r="AK34" s="801"/>
      <c r="AL34" s="801"/>
      <c r="AM34" s="801"/>
      <c r="AN34" s="801"/>
      <c r="AO34" s="801"/>
      <c r="AP34" s="801"/>
      <c r="AQ34" s="802"/>
      <c r="AR34" s="800" t="s">
        <v>35</v>
      </c>
      <c r="AS34" s="801"/>
      <c r="AT34" s="801"/>
      <c r="AU34" s="801"/>
      <c r="AV34" s="801"/>
      <c r="AW34" s="801"/>
      <c r="AX34" s="801"/>
      <c r="AY34" s="801"/>
      <c r="AZ34" s="801"/>
      <c r="BA34" s="801"/>
      <c r="BB34" s="801"/>
      <c r="BC34" s="801"/>
      <c r="BD34" s="801"/>
      <c r="BE34" s="801"/>
      <c r="BF34" s="801"/>
      <c r="BG34" s="801"/>
      <c r="BH34" s="801"/>
      <c r="BI34" s="801"/>
      <c r="BJ34" s="802"/>
      <c r="BK34" s="800" t="s">
        <v>35</v>
      </c>
      <c r="BL34" s="801"/>
      <c r="BM34" s="801"/>
      <c r="BN34" s="801"/>
      <c r="BO34" s="801"/>
      <c r="BP34" s="801"/>
      <c r="BQ34" s="801"/>
      <c r="BR34" s="801"/>
      <c r="BS34" s="801"/>
      <c r="BT34" s="801"/>
      <c r="BU34" s="801"/>
      <c r="BV34" s="801"/>
      <c r="BW34" s="801"/>
      <c r="BX34" s="801"/>
      <c r="BY34" s="801"/>
      <c r="BZ34" s="801"/>
      <c r="CA34" s="801"/>
      <c r="CB34" s="801"/>
      <c r="CC34" s="802"/>
      <c r="CD34" s="23"/>
    </row>
    <row r="35" spans="1:82" s="19" customFormat="1" ht="3.95" customHeight="1">
      <c r="A35" s="23"/>
      <c r="B35" s="816" t="s">
        <v>295</v>
      </c>
      <c r="C35" s="817"/>
      <c r="D35" s="817"/>
      <c r="E35" s="817"/>
      <c r="F35" s="817"/>
      <c r="G35" s="822" t="s">
        <v>296</v>
      </c>
      <c r="H35" s="822"/>
      <c r="I35" s="822"/>
      <c r="J35" s="822"/>
      <c r="K35" s="822"/>
      <c r="L35" s="822"/>
      <c r="M35" s="822"/>
      <c r="N35" s="822"/>
      <c r="O35" s="822"/>
      <c r="P35" s="822"/>
      <c r="Q35" s="822"/>
      <c r="R35" s="822"/>
      <c r="S35" s="822"/>
      <c r="T35" s="822"/>
      <c r="U35" s="822"/>
      <c r="V35" s="822"/>
      <c r="W35" s="822"/>
      <c r="X35" s="822"/>
      <c r="Y35" s="822"/>
      <c r="Z35" s="822"/>
      <c r="AA35" s="822"/>
      <c r="AB35" s="822"/>
      <c r="AC35" s="822"/>
      <c r="AD35" s="822"/>
      <c r="AE35" s="822"/>
      <c r="AF35" s="822"/>
      <c r="AG35" s="822"/>
      <c r="AH35" s="822"/>
      <c r="AI35" s="822"/>
      <c r="AJ35" s="822"/>
      <c r="AK35" s="822"/>
      <c r="AL35" s="822"/>
      <c r="AM35" s="822"/>
      <c r="AN35" s="822"/>
      <c r="AO35" s="822"/>
      <c r="AP35" s="822"/>
      <c r="AQ35" s="822"/>
      <c r="AR35" s="822"/>
      <c r="AS35" s="822"/>
      <c r="AT35" s="822"/>
      <c r="AU35" s="822"/>
      <c r="AV35" s="822"/>
      <c r="AW35" s="822"/>
      <c r="AX35" s="823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8"/>
      <c r="CD35" s="23"/>
    </row>
    <row r="36" spans="1:82" s="19" customFormat="1">
      <c r="A36" s="23"/>
      <c r="B36" s="818"/>
      <c r="C36" s="819"/>
      <c r="D36" s="819"/>
      <c r="E36" s="819"/>
      <c r="F36" s="819"/>
      <c r="G36" s="824"/>
      <c r="H36" s="824"/>
      <c r="I36" s="824"/>
      <c r="J36" s="824"/>
      <c r="K36" s="824"/>
      <c r="L36" s="824"/>
      <c r="M36" s="824"/>
      <c r="N36" s="824"/>
      <c r="O36" s="824"/>
      <c r="P36" s="824"/>
      <c r="Q36" s="824"/>
      <c r="R36" s="824"/>
      <c r="S36" s="824"/>
      <c r="T36" s="824"/>
      <c r="U36" s="824"/>
      <c r="V36" s="824"/>
      <c r="W36" s="824"/>
      <c r="X36" s="824"/>
      <c r="Y36" s="824"/>
      <c r="Z36" s="824"/>
      <c r="AA36" s="824"/>
      <c r="AB36" s="824"/>
      <c r="AC36" s="824"/>
      <c r="AD36" s="824"/>
      <c r="AE36" s="824"/>
      <c r="AF36" s="824"/>
      <c r="AG36" s="824"/>
      <c r="AH36" s="824"/>
      <c r="AI36" s="824"/>
      <c r="AJ36" s="824"/>
      <c r="AK36" s="824"/>
      <c r="AL36" s="824"/>
      <c r="AM36" s="824"/>
      <c r="AN36" s="824"/>
      <c r="AO36" s="824"/>
      <c r="AP36" s="824"/>
      <c r="AQ36" s="824"/>
      <c r="AR36" s="824"/>
      <c r="AS36" s="824"/>
      <c r="AT36" s="824"/>
      <c r="AU36" s="824"/>
      <c r="AV36" s="824"/>
      <c r="AW36" s="824"/>
      <c r="AX36" s="825"/>
      <c r="AY36" s="29"/>
      <c r="AZ36" s="23"/>
      <c r="BA36" s="23"/>
      <c r="BB36" s="23"/>
      <c r="BC36" s="23"/>
      <c r="BD36" s="828" t="s">
        <v>6</v>
      </c>
      <c r="BE36" s="828"/>
      <c r="BF36" s="23"/>
      <c r="BG36" s="829" t="s">
        <v>212</v>
      </c>
      <c r="BH36" s="830"/>
      <c r="BI36" s="830"/>
      <c r="BJ36" s="831"/>
      <c r="BK36" s="23"/>
      <c r="BL36" s="23"/>
      <c r="BM36" s="23"/>
      <c r="BN36" s="23"/>
      <c r="BO36" s="828" t="s">
        <v>7</v>
      </c>
      <c r="BP36" s="828"/>
      <c r="BQ36" s="23"/>
      <c r="BR36" s="829" t="s">
        <v>194</v>
      </c>
      <c r="BS36" s="830"/>
      <c r="BT36" s="830"/>
      <c r="BU36" s="831"/>
      <c r="BV36" s="23"/>
      <c r="BW36" s="23"/>
      <c r="BX36" s="23"/>
      <c r="BY36" s="23"/>
      <c r="BZ36" s="23"/>
      <c r="CA36" s="23"/>
      <c r="CB36" s="23"/>
      <c r="CC36" s="30"/>
      <c r="CD36" s="23"/>
    </row>
    <row r="37" spans="1:82" s="19" customFormat="1" ht="3.95" customHeight="1">
      <c r="A37" s="23"/>
      <c r="B37" s="820"/>
      <c r="C37" s="821"/>
      <c r="D37" s="821"/>
      <c r="E37" s="821"/>
      <c r="F37" s="821"/>
      <c r="G37" s="826"/>
      <c r="H37" s="826"/>
      <c r="I37" s="826"/>
      <c r="J37" s="826"/>
      <c r="K37" s="826"/>
      <c r="L37" s="826"/>
      <c r="M37" s="826"/>
      <c r="N37" s="826"/>
      <c r="O37" s="826"/>
      <c r="P37" s="826"/>
      <c r="Q37" s="826"/>
      <c r="R37" s="826"/>
      <c r="S37" s="826"/>
      <c r="T37" s="826"/>
      <c r="U37" s="826"/>
      <c r="V37" s="826"/>
      <c r="W37" s="826"/>
      <c r="X37" s="826"/>
      <c r="Y37" s="826"/>
      <c r="Z37" s="826"/>
      <c r="AA37" s="826"/>
      <c r="AB37" s="826"/>
      <c r="AC37" s="826"/>
      <c r="AD37" s="826"/>
      <c r="AE37" s="826"/>
      <c r="AF37" s="826"/>
      <c r="AG37" s="826"/>
      <c r="AH37" s="826"/>
      <c r="AI37" s="826"/>
      <c r="AJ37" s="826"/>
      <c r="AK37" s="826"/>
      <c r="AL37" s="826"/>
      <c r="AM37" s="826"/>
      <c r="AN37" s="826"/>
      <c r="AO37" s="826"/>
      <c r="AP37" s="826"/>
      <c r="AQ37" s="826"/>
      <c r="AR37" s="826"/>
      <c r="AS37" s="826"/>
      <c r="AT37" s="826"/>
      <c r="AU37" s="826"/>
      <c r="AV37" s="826"/>
      <c r="AW37" s="826"/>
      <c r="AX37" s="827"/>
      <c r="AY37" s="32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4"/>
      <c r="CD37" s="23"/>
    </row>
    <row r="38" spans="1:82" s="19" customFormat="1">
      <c r="A38" s="23"/>
      <c r="B38" s="832" t="s">
        <v>297</v>
      </c>
      <c r="C38" s="833"/>
      <c r="D38" s="833"/>
      <c r="E38" s="833"/>
      <c r="F38" s="839"/>
      <c r="G38" s="840" t="s">
        <v>298</v>
      </c>
      <c r="H38" s="834"/>
      <c r="I38" s="834"/>
      <c r="J38" s="834"/>
      <c r="K38" s="834"/>
      <c r="L38" s="834"/>
      <c r="M38" s="834"/>
      <c r="N38" s="834"/>
      <c r="O38" s="834"/>
      <c r="P38" s="834"/>
      <c r="Q38" s="834"/>
      <c r="R38" s="834"/>
      <c r="S38" s="834"/>
      <c r="T38" s="834"/>
      <c r="U38" s="834"/>
      <c r="V38" s="834"/>
      <c r="W38" s="834"/>
      <c r="X38" s="834"/>
      <c r="Y38" s="834"/>
      <c r="Z38" s="834"/>
      <c r="AA38" s="834"/>
      <c r="AB38" s="834"/>
      <c r="AC38" s="834"/>
      <c r="AD38" s="834"/>
      <c r="AE38" s="834"/>
      <c r="AF38" s="834"/>
      <c r="AG38" s="834"/>
      <c r="AH38" s="834"/>
      <c r="AI38" s="834"/>
      <c r="AJ38" s="834"/>
      <c r="AK38" s="834"/>
      <c r="AL38" s="834"/>
      <c r="AM38" s="834"/>
      <c r="AN38" s="834"/>
      <c r="AO38" s="834"/>
      <c r="AP38" s="834"/>
      <c r="AQ38" s="834"/>
      <c r="AR38" s="834"/>
      <c r="AS38" s="834"/>
      <c r="AT38" s="834"/>
      <c r="AU38" s="834"/>
      <c r="AV38" s="834"/>
      <c r="AW38" s="834"/>
      <c r="AX38" s="834"/>
      <c r="AY38" s="834"/>
      <c r="AZ38" s="834"/>
      <c r="BA38" s="834"/>
      <c r="BB38" s="834"/>
      <c r="BC38" s="834"/>
      <c r="BD38" s="834"/>
      <c r="BE38" s="834"/>
      <c r="BF38" s="834"/>
      <c r="BG38" s="834"/>
      <c r="BH38" s="834"/>
      <c r="BI38" s="834"/>
      <c r="BJ38" s="834"/>
      <c r="BK38" s="834"/>
      <c r="BL38" s="834"/>
      <c r="BM38" s="834"/>
      <c r="BN38" s="834"/>
      <c r="BO38" s="834"/>
      <c r="BP38" s="834"/>
      <c r="BQ38" s="834"/>
      <c r="BR38" s="834"/>
      <c r="BS38" s="834"/>
      <c r="BT38" s="834"/>
      <c r="BU38" s="834"/>
      <c r="BV38" s="834"/>
      <c r="BW38" s="834"/>
      <c r="BX38" s="834"/>
      <c r="BY38" s="834"/>
      <c r="BZ38" s="834"/>
      <c r="CA38" s="834"/>
      <c r="CB38" s="834"/>
      <c r="CC38" s="835"/>
      <c r="CD38" s="23"/>
    </row>
    <row r="39" spans="1:82" s="19" customFormat="1">
      <c r="A39" s="23"/>
      <c r="B39" s="832" t="s">
        <v>299</v>
      </c>
      <c r="C39" s="833"/>
      <c r="D39" s="833"/>
      <c r="E39" s="833"/>
      <c r="F39" s="839"/>
      <c r="G39" s="832" t="s">
        <v>73</v>
      </c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3"/>
      <c r="V39" s="833"/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33"/>
      <c r="AH39" s="833"/>
      <c r="AI39" s="833"/>
      <c r="AJ39" s="833"/>
      <c r="AK39" s="833"/>
      <c r="AL39" s="833"/>
      <c r="AM39" s="833"/>
      <c r="AN39" s="833"/>
      <c r="AO39" s="833"/>
      <c r="AP39" s="833"/>
      <c r="AQ39" s="833"/>
      <c r="AR39" s="833"/>
      <c r="AS39" s="833"/>
      <c r="AT39" s="833"/>
      <c r="AU39" s="833"/>
      <c r="AV39" s="833"/>
      <c r="AW39" s="833"/>
      <c r="AX39" s="833"/>
      <c r="AY39" s="833"/>
      <c r="AZ39" s="833"/>
      <c r="BA39" s="833"/>
      <c r="BB39" s="833"/>
      <c r="BC39" s="833"/>
      <c r="BD39" s="833"/>
      <c r="BE39" s="833"/>
      <c r="BF39" s="833"/>
      <c r="BG39" s="833"/>
      <c r="BH39" s="833"/>
      <c r="BI39" s="833"/>
      <c r="BJ39" s="833"/>
      <c r="BK39" s="833"/>
      <c r="BL39" s="833"/>
      <c r="BM39" s="833"/>
      <c r="BN39" s="833"/>
      <c r="BO39" s="833"/>
      <c r="BP39" s="833"/>
      <c r="BQ39" s="833"/>
      <c r="BR39" s="833"/>
      <c r="BS39" s="833"/>
      <c r="BT39" s="833"/>
      <c r="BU39" s="833"/>
      <c r="BV39" s="833"/>
      <c r="BW39" s="833"/>
      <c r="BX39" s="833"/>
      <c r="BY39" s="833"/>
      <c r="BZ39" s="833"/>
      <c r="CA39" s="833"/>
      <c r="CB39" s="833"/>
      <c r="CC39" s="839"/>
      <c r="CD39" s="23"/>
    </row>
    <row r="40" spans="1:82" s="19" customFormat="1">
      <c r="A40" s="23"/>
      <c r="B40" s="832"/>
      <c r="C40" s="833"/>
      <c r="D40" s="833"/>
      <c r="E40" s="833"/>
      <c r="F40" s="833"/>
      <c r="G40" s="834" t="s">
        <v>268</v>
      </c>
      <c r="H40" s="834"/>
      <c r="I40" s="834"/>
      <c r="J40" s="834"/>
      <c r="K40" s="834"/>
      <c r="L40" s="834"/>
      <c r="M40" s="834"/>
      <c r="N40" s="834"/>
      <c r="O40" s="834"/>
      <c r="P40" s="834"/>
      <c r="Q40" s="834"/>
      <c r="R40" s="834"/>
      <c r="S40" s="834"/>
      <c r="T40" s="834"/>
      <c r="U40" s="834"/>
      <c r="V40" s="834"/>
      <c r="W40" s="834"/>
      <c r="X40" s="834"/>
      <c r="Y40" s="834"/>
      <c r="Z40" s="834"/>
      <c r="AA40" s="835"/>
      <c r="AB40" s="840" t="s">
        <v>269</v>
      </c>
      <c r="AC40" s="834"/>
      <c r="AD40" s="834"/>
      <c r="AE40" s="834"/>
      <c r="AF40" s="834"/>
      <c r="AG40" s="834"/>
      <c r="AH40" s="834"/>
      <c r="AI40" s="834"/>
      <c r="AJ40" s="834"/>
      <c r="AK40" s="834"/>
      <c r="AL40" s="834"/>
      <c r="AM40" s="834"/>
      <c r="AN40" s="834"/>
      <c r="AO40" s="834"/>
      <c r="AP40" s="834"/>
      <c r="AQ40" s="834"/>
      <c r="AR40" s="834"/>
      <c r="AS40" s="834"/>
      <c r="AT40" s="834"/>
      <c r="AU40" s="834"/>
      <c r="AV40" s="834"/>
      <c r="AW40" s="834"/>
      <c r="AX40" s="834"/>
      <c r="AY40" s="834"/>
      <c r="AZ40" s="834"/>
      <c r="BA40" s="834"/>
      <c r="BB40" s="835"/>
      <c r="BC40" s="840" t="s">
        <v>270</v>
      </c>
      <c r="BD40" s="834"/>
      <c r="BE40" s="834"/>
      <c r="BF40" s="834"/>
      <c r="BG40" s="834"/>
      <c r="BH40" s="834"/>
      <c r="BI40" s="834"/>
      <c r="BJ40" s="834"/>
      <c r="BK40" s="834"/>
      <c r="BL40" s="834"/>
      <c r="BM40" s="834"/>
      <c r="BN40" s="834"/>
      <c r="BO40" s="834"/>
      <c r="BP40" s="834"/>
      <c r="BQ40" s="834"/>
      <c r="BR40" s="834"/>
      <c r="BS40" s="834"/>
      <c r="BT40" s="834"/>
      <c r="BU40" s="834"/>
      <c r="BV40" s="834"/>
      <c r="BW40" s="834"/>
      <c r="BX40" s="834"/>
      <c r="BY40" s="834"/>
      <c r="BZ40" s="834"/>
      <c r="CA40" s="834"/>
      <c r="CB40" s="834"/>
      <c r="CC40" s="835"/>
      <c r="CD40" s="23"/>
    </row>
    <row r="41" spans="1:82" s="19" customFormat="1">
      <c r="A41" s="23"/>
      <c r="B41" s="772"/>
      <c r="C41" s="773"/>
      <c r="D41" s="773"/>
      <c r="E41" s="773"/>
      <c r="F41" s="773"/>
      <c r="G41" s="837" t="s">
        <v>194</v>
      </c>
      <c r="H41" s="837"/>
      <c r="I41" s="837"/>
      <c r="J41" s="837"/>
      <c r="K41" s="837"/>
      <c r="L41" s="837"/>
      <c r="M41" s="837"/>
      <c r="N41" s="837"/>
      <c r="O41" s="837"/>
      <c r="P41" s="837"/>
      <c r="Q41" s="837"/>
      <c r="R41" s="837"/>
      <c r="S41" s="837"/>
      <c r="T41" s="837"/>
      <c r="U41" s="837"/>
      <c r="V41" s="837"/>
      <c r="W41" s="837"/>
      <c r="X41" s="837"/>
      <c r="Y41" s="837"/>
      <c r="Z41" s="837"/>
      <c r="AA41" s="838"/>
      <c r="AB41" s="836" t="s">
        <v>194</v>
      </c>
      <c r="AC41" s="837"/>
      <c r="AD41" s="837"/>
      <c r="AE41" s="837"/>
      <c r="AF41" s="837"/>
      <c r="AG41" s="837"/>
      <c r="AH41" s="837"/>
      <c r="AI41" s="837"/>
      <c r="AJ41" s="837"/>
      <c r="AK41" s="837"/>
      <c r="AL41" s="837"/>
      <c r="AM41" s="837"/>
      <c r="AN41" s="837"/>
      <c r="AO41" s="837"/>
      <c r="AP41" s="837"/>
      <c r="AQ41" s="837"/>
      <c r="AR41" s="837"/>
      <c r="AS41" s="837"/>
      <c r="AT41" s="837"/>
      <c r="AU41" s="837"/>
      <c r="AV41" s="837"/>
      <c r="AW41" s="837"/>
      <c r="AX41" s="837"/>
      <c r="AY41" s="837"/>
      <c r="AZ41" s="837"/>
      <c r="BA41" s="837"/>
      <c r="BB41" s="838"/>
      <c r="BC41" s="836" t="s">
        <v>194</v>
      </c>
      <c r="BD41" s="837"/>
      <c r="BE41" s="837"/>
      <c r="BF41" s="837"/>
      <c r="BG41" s="837"/>
      <c r="BH41" s="837"/>
      <c r="BI41" s="837"/>
      <c r="BJ41" s="837"/>
      <c r="BK41" s="837"/>
      <c r="BL41" s="837"/>
      <c r="BM41" s="837"/>
      <c r="BN41" s="837"/>
      <c r="BO41" s="837"/>
      <c r="BP41" s="837"/>
      <c r="BQ41" s="837"/>
      <c r="BR41" s="837"/>
      <c r="BS41" s="837"/>
      <c r="BT41" s="837"/>
      <c r="BU41" s="837"/>
      <c r="BV41" s="837"/>
      <c r="BW41" s="837"/>
      <c r="BX41" s="837"/>
      <c r="BY41" s="837"/>
      <c r="BZ41" s="837"/>
      <c r="CA41" s="837"/>
      <c r="CB41" s="837"/>
      <c r="CC41" s="838"/>
      <c r="CD41" s="23"/>
    </row>
    <row r="42" spans="1:82" s="19" customFormat="1">
      <c r="A42" s="23"/>
      <c r="B42" s="832"/>
      <c r="C42" s="833"/>
      <c r="D42" s="833"/>
      <c r="E42" s="833"/>
      <c r="F42" s="833"/>
      <c r="G42" s="834" t="s">
        <v>271</v>
      </c>
      <c r="H42" s="834"/>
      <c r="I42" s="834"/>
      <c r="J42" s="834"/>
      <c r="K42" s="834"/>
      <c r="L42" s="834"/>
      <c r="M42" s="834"/>
      <c r="N42" s="834"/>
      <c r="O42" s="834"/>
      <c r="P42" s="834"/>
      <c r="Q42" s="834"/>
      <c r="R42" s="834"/>
      <c r="S42" s="834"/>
      <c r="T42" s="834"/>
      <c r="U42" s="834"/>
      <c r="V42" s="834"/>
      <c r="W42" s="834"/>
      <c r="X42" s="834"/>
      <c r="Y42" s="834"/>
      <c r="Z42" s="834"/>
      <c r="AA42" s="835"/>
      <c r="AB42" s="840" t="s">
        <v>272</v>
      </c>
      <c r="AC42" s="834"/>
      <c r="AD42" s="834"/>
      <c r="AE42" s="834"/>
      <c r="AF42" s="834"/>
      <c r="AG42" s="834"/>
      <c r="AH42" s="834"/>
      <c r="AI42" s="834"/>
      <c r="AJ42" s="834"/>
      <c r="AK42" s="834"/>
      <c r="AL42" s="834"/>
      <c r="AM42" s="834"/>
      <c r="AN42" s="834"/>
      <c r="AO42" s="834"/>
      <c r="AP42" s="834"/>
      <c r="AQ42" s="834"/>
      <c r="AR42" s="835"/>
      <c r="AS42" s="840" t="s">
        <v>273</v>
      </c>
      <c r="AT42" s="834"/>
      <c r="AU42" s="834"/>
      <c r="AV42" s="834"/>
      <c r="AW42" s="834"/>
      <c r="AX42" s="834"/>
      <c r="AY42" s="834"/>
      <c r="AZ42" s="834"/>
      <c r="BA42" s="834"/>
      <c r="BB42" s="834"/>
      <c r="BC42" s="834"/>
      <c r="BD42" s="834"/>
      <c r="BE42" s="834"/>
      <c r="BF42" s="834"/>
      <c r="BG42" s="834"/>
      <c r="BH42" s="834"/>
      <c r="BI42" s="835"/>
      <c r="BJ42" s="840" t="s">
        <v>49</v>
      </c>
      <c r="BK42" s="834"/>
      <c r="BL42" s="834"/>
      <c r="BM42" s="834"/>
      <c r="BN42" s="834"/>
      <c r="BO42" s="834"/>
      <c r="BP42" s="834"/>
      <c r="BQ42" s="834"/>
      <c r="BR42" s="834"/>
      <c r="BS42" s="834"/>
      <c r="BT42" s="834"/>
      <c r="BU42" s="834"/>
      <c r="BV42" s="834"/>
      <c r="BW42" s="834"/>
      <c r="BX42" s="834"/>
      <c r="BY42" s="834"/>
      <c r="BZ42" s="834"/>
      <c r="CA42" s="834"/>
      <c r="CB42" s="834"/>
      <c r="CC42" s="835"/>
      <c r="CD42" s="23"/>
    </row>
    <row r="43" spans="1:82" s="23" customFormat="1" ht="8.1" customHeight="1">
      <c r="B43" s="841"/>
      <c r="C43" s="842"/>
      <c r="D43" s="842"/>
      <c r="E43" s="842"/>
      <c r="F43" s="842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6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8"/>
      <c r="AS43" s="26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8"/>
      <c r="BJ43" s="37" t="s">
        <v>300</v>
      </c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8"/>
    </row>
    <row r="44" spans="1:82" s="19" customFormat="1">
      <c r="A44" s="23"/>
      <c r="B44" s="843"/>
      <c r="C44" s="844"/>
      <c r="D44" s="844"/>
      <c r="E44" s="844"/>
      <c r="F44" s="844"/>
      <c r="G44" s="847" t="s">
        <v>194</v>
      </c>
      <c r="H44" s="847"/>
      <c r="I44" s="847"/>
      <c r="J44" s="847"/>
      <c r="K44" s="847"/>
      <c r="L44" s="847"/>
      <c r="M44" s="847"/>
      <c r="N44" s="847"/>
      <c r="O44" s="847"/>
      <c r="P44" s="847"/>
      <c r="Q44" s="847"/>
      <c r="R44" s="847"/>
      <c r="S44" s="847"/>
      <c r="T44" s="847"/>
      <c r="U44" s="847"/>
      <c r="V44" s="847"/>
      <c r="W44" s="847"/>
      <c r="X44" s="847"/>
      <c r="Y44" s="847"/>
      <c r="Z44" s="847"/>
      <c r="AA44" s="848"/>
      <c r="AB44" s="849" t="s">
        <v>194</v>
      </c>
      <c r="AC44" s="847"/>
      <c r="AD44" s="847"/>
      <c r="AE44" s="847"/>
      <c r="AF44" s="847"/>
      <c r="AG44" s="847"/>
      <c r="AH44" s="847"/>
      <c r="AI44" s="847"/>
      <c r="AJ44" s="847"/>
      <c r="AK44" s="847"/>
      <c r="AL44" s="847"/>
      <c r="AM44" s="847"/>
      <c r="AN44" s="847"/>
      <c r="AO44" s="847"/>
      <c r="AP44" s="847"/>
      <c r="AQ44" s="847"/>
      <c r="AR44" s="848"/>
      <c r="AS44" s="849" t="s">
        <v>194</v>
      </c>
      <c r="AT44" s="847"/>
      <c r="AU44" s="847"/>
      <c r="AV44" s="847"/>
      <c r="AW44" s="847"/>
      <c r="AX44" s="847"/>
      <c r="AY44" s="847"/>
      <c r="AZ44" s="847"/>
      <c r="BA44" s="847"/>
      <c r="BB44" s="847"/>
      <c r="BC44" s="847"/>
      <c r="BD44" s="847"/>
      <c r="BE44" s="847"/>
      <c r="BF44" s="847"/>
      <c r="BG44" s="847"/>
      <c r="BH44" s="847"/>
      <c r="BI44" s="848"/>
      <c r="BJ44" s="29"/>
      <c r="BK44" s="23"/>
      <c r="BL44" s="828" t="s">
        <v>193</v>
      </c>
      <c r="BM44" s="850"/>
      <c r="BN44" s="829" t="s">
        <v>9</v>
      </c>
      <c r="BO44" s="830"/>
      <c r="BP44" s="830"/>
      <c r="BQ44" s="831"/>
      <c r="BR44" s="851" t="s">
        <v>77</v>
      </c>
      <c r="BS44" s="850"/>
      <c r="BT44" s="829" t="s">
        <v>194</v>
      </c>
      <c r="BU44" s="830"/>
      <c r="BV44" s="830"/>
      <c r="BW44" s="831"/>
      <c r="BX44" s="23"/>
      <c r="BY44" s="23"/>
      <c r="BZ44" s="23"/>
      <c r="CA44" s="23"/>
      <c r="CB44" s="23"/>
      <c r="CC44" s="30"/>
      <c r="CD44" s="23"/>
    </row>
    <row r="45" spans="1:82" s="23" customFormat="1" ht="3.95" customHeight="1">
      <c r="B45" s="845"/>
      <c r="C45" s="846"/>
      <c r="D45" s="846"/>
      <c r="E45" s="846"/>
      <c r="F45" s="846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4"/>
      <c r="AB45" s="32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4"/>
      <c r="AS45" s="32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4"/>
      <c r="BJ45" s="32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4"/>
    </row>
    <row r="46" spans="1:82" s="19" customFormat="1">
      <c r="A46" s="23"/>
      <c r="B46" s="832"/>
      <c r="C46" s="833"/>
      <c r="D46" s="833"/>
      <c r="E46" s="833"/>
      <c r="F46" s="833"/>
      <c r="G46" s="834" t="s">
        <v>301</v>
      </c>
      <c r="H46" s="834"/>
      <c r="I46" s="834"/>
      <c r="J46" s="834"/>
      <c r="K46" s="834"/>
      <c r="L46" s="834"/>
      <c r="M46" s="834"/>
      <c r="N46" s="834"/>
      <c r="O46" s="834"/>
      <c r="P46" s="834"/>
      <c r="Q46" s="834"/>
      <c r="R46" s="834"/>
      <c r="S46" s="834"/>
      <c r="T46" s="834"/>
      <c r="U46" s="834"/>
      <c r="V46" s="834"/>
      <c r="W46" s="834"/>
      <c r="X46" s="834"/>
      <c r="Y46" s="834"/>
      <c r="Z46" s="834"/>
      <c r="AA46" s="835"/>
      <c r="AB46" s="836" t="s">
        <v>194</v>
      </c>
      <c r="AC46" s="837"/>
      <c r="AD46" s="837"/>
      <c r="AE46" s="837"/>
      <c r="AF46" s="837"/>
      <c r="AG46" s="837"/>
      <c r="AH46" s="837"/>
      <c r="AI46" s="837"/>
      <c r="AJ46" s="837"/>
      <c r="AK46" s="837"/>
      <c r="AL46" s="837"/>
      <c r="AM46" s="837"/>
      <c r="AN46" s="837"/>
      <c r="AO46" s="837"/>
      <c r="AP46" s="837"/>
      <c r="AQ46" s="837"/>
      <c r="AR46" s="837"/>
      <c r="AS46" s="837"/>
      <c r="AT46" s="837"/>
      <c r="AU46" s="837"/>
      <c r="AV46" s="837"/>
      <c r="AW46" s="837"/>
      <c r="AX46" s="837"/>
      <c r="AY46" s="837"/>
      <c r="AZ46" s="837"/>
      <c r="BA46" s="837"/>
      <c r="BB46" s="837"/>
      <c r="BC46" s="837"/>
      <c r="BD46" s="837"/>
      <c r="BE46" s="837"/>
      <c r="BF46" s="837"/>
      <c r="BG46" s="837"/>
      <c r="BH46" s="837"/>
      <c r="BI46" s="837"/>
      <c r="BJ46" s="837"/>
      <c r="BK46" s="837"/>
      <c r="BL46" s="837"/>
      <c r="BM46" s="837"/>
      <c r="BN46" s="837"/>
      <c r="BO46" s="837"/>
      <c r="BP46" s="837"/>
      <c r="BQ46" s="837"/>
      <c r="BR46" s="837"/>
      <c r="BS46" s="837"/>
      <c r="BT46" s="837"/>
      <c r="BU46" s="837"/>
      <c r="BV46" s="837"/>
      <c r="BW46" s="837"/>
      <c r="BX46" s="837"/>
      <c r="BY46" s="837"/>
      <c r="BZ46" s="837"/>
      <c r="CA46" s="837"/>
      <c r="CB46" s="837"/>
      <c r="CC46" s="838"/>
      <c r="CD46" s="23"/>
    </row>
    <row r="47" spans="1:82" s="19" customFormat="1">
      <c r="A47" s="23"/>
      <c r="B47" s="832" t="s">
        <v>302</v>
      </c>
      <c r="C47" s="833"/>
      <c r="D47" s="833"/>
      <c r="E47" s="833"/>
      <c r="F47" s="833"/>
      <c r="G47" s="834" t="s">
        <v>303</v>
      </c>
      <c r="H47" s="834"/>
      <c r="I47" s="834"/>
      <c r="J47" s="834"/>
      <c r="K47" s="834"/>
      <c r="L47" s="834"/>
      <c r="M47" s="834"/>
      <c r="N47" s="834"/>
      <c r="O47" s="834"/>
      <c r="P47" s="834"/>
      <c r="Q47" s="834"/>
      <c r="R47" s="834"/>
      <c r="S47" s="834"/>
      <c r="T47" s="834"/>
      <c r="U47" s="834"/>
      <c r="V47" s="834"/>
      <c r="W47" s="834"/>
      <c r="X47" s="834"/>
      <c r="Y47" s="834"/>
      <c r="Z47" s="834"/>
      <c r="AA47" s="834"/>
      <c r="AB47" s="834"/>
      <c r="AC47" s="834"/>
      <c r="AD47" s="834"/>
      <c r="AE47" s="834"/>
      <c r="AF47" s="834"/>
      <c r="AG47" s="834"/>
      <c r="AH47" s="834"/>
      <c r="AI47" s="834"/>
      <c r="AJ47" s="834"/>
      <c r="AK47" s="835"/>
      <c r="AL47" s="873" t="s">
        <v>304</v>
      </c>
      <c r="AM47" s="874"/>
      <c r="AN47" s="874"/>
      <c r="AO47" s="874"/>
      <c r="AP47" s="834" t="s">
        <v>305</v>
      </c>
      <c r="AQ47" s="834"/>
      <c r="AR47" s="834"/>
      <c r="AS47" s="834"/>
      <c r="AT47" s="834"/>
      <c r="AU47" s="834"/>
      <c r="AV47" s="834"/>
      <c r="AW47" s="834"/>
      <c r="AX47" s="834"/>
      <c r="AY47" s="834"/>
      <c r="AZ47" s="834"/>
      <c r="BA47" s="834"/>
      <c r="BB47" s="834"/>
      <c r="BC47" s="834"/>
      <c r="BD47" s="834"/>
      <c r="BE47" s="834"/>
      <c r="BF47" s="834"/>
      <c r="BG47" s="834"/>
      <c r="BH47" s="835"/>
      <c r="BI47" s="873" t="s">
        <v>306</v>
      </c>
      <c r="BJ47" s="874"/>
      <c r="BK47" s="874"/>
      <c r="BL47" s="874"/>
      <c r="BM47" s="834" t="s">
        <v>307</v>
      </c>
      <c r="BN47" s="834"/>
      <c r="BO47" s="834"/>
      <c r="BP47" s="834"/>
      <c r="BQ47" s="834"/>
      <c r="BR47" s="834"/>
      <c r="BS47" s="834"/>
      <c r="BT47" s="834"/>
      <c r="BU47" s="834"/>
      <c r="BV47" s="834"/>
      <c r="BW47" s="834"/>
      <c r="BX47" s="834"/>
      <c r="BY47" s="834"/>
      <c r="BZ47" s="834"/>
      <c r="CA47" s="834"/>
      <c r="CB47" s="834"/>
      <c r="CC47" s="835"/>
      <c r="CD47" s="23"/>
    </row>
    <row r="48" spans="1:82" s="19" customFormat="1">
      <c r="A48" s="23"/>
      <c r="B48" s="803"/>
      <c r="C48" s="804"/>
      <c r="D48" s="804"/>
      <c r="E48" s="804"/>
      <c r="F48" s="804"/>
      <c r="G48" s="865" t="s">
        <v>194</v>
      </c>
      <c r="H48" s="865"/>
      <c r="I48" s="865"/>
      <c r="J48" s="865"/>
      <c r="K48" s="865"/>
      <c r="L48" s="865"/>
      <c r="M48" s="865"/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5"/>
      <c r="Y48" s="865"/>
      <c r="Z48" s="865"/>
      <c r="AA48" s="865"/>
      <c r="AB48" s="865"/>
      <c r="AC48" s="865"/>
      <c r="AD48" s="865"/>
      <c r="AE48" s="865"/>
      <c r="AF48" s="865"/>
      <c r="AG48" s="865"/>
      <c r="AH48" s="865"/>
      <c r="AI48" s="865"/>
      <c r="AJ48" s="865"/>
      <c r="AK48" s="866"/>
      <c r="AL48" s="867" t="s">
        <v>194</v>
      </c>
      <c r="AM48" s="868"/>
      <c r="AN48" s="868"/>
      <c r="AO48" s="868"/>
      <c r="AP48" s="868"/>
      <c r="AQ48" s="868"/>
      <c r="AR48" s="868"/>
      <c r="AS48" s="868"/>
      <c r="AT48" s="868"/>
      <c r="AU48" s="868"/>
      <c r="AV48" s="868"/>
      <c r="AW48" s="868"/>
      <c r="AX48" s="868"/>
      <c r="AY48" s="868"/>
      <c r="AZ48" s="868"/>
      <c r="BA48" s="868"/>
      <c r="BB48" s="868"/>
      <c r="BC48" s="868"/>
      <c r="BD48" s="868"/>
      <c r="BE48" s="868"/>
      <c r="BF48" s="868"/>
      <c r="BG48" s="868"/>
      <c r="BH48" s="869"/>
      <c r="BI48" s="867" t="s">
        <v>194</v>
      </c>
      <c r="BJ48" s="868"/>
      <c r="BK48" s="868"/>
      <c r="BL48" s="868"/>
      <c r="BM48" s="868"/>
      <c r="BN48" s="868"/>
      <c r="BO48" s="868"/>
      <c r="BP48" s="868"/>
      <c r="BQ48" s="868"/>
      <c r="BR48" s="868"/>
      <c r="BS48" s="868"/>
      <c r="BT48" s="868"/>
      <c r="BU48" s="868"/>
      <c r="BV48" s="868"/>
      <c r="BW48" s="868"/>
      <c r="BX48" s="868"/>
      <c r="BY48" s="868"/>
      <c r="BZ48" s="868"/>
      <c r="CA48" s="868"/>
      <c r="CB48" s="868"/>
      <c r="CC48" s="869"/>
      <c r="CD48" s="23"/>
    </row>
    <row r="49" spans="1:82" s="19" customFormat="1" ht="13.9" customHeight="1">
      <c r="A49" s="23"/>
      <c r="B49" s="832" t="s">
        <v>308</v>
      </c>
      <c r="C49" s="833"/>
      <c r="D49" s="833"/>
      <c r="E49" s="833"/>
      <c r="F49" s="833"/>
      <c r="G49" s="834" t="s">
        <v>282</v>
      </c>
      <c r="H49" s="834"/>
      <c r="I49" s="834"/>
      <c r="J49" s="834"/>
      <c r="K49" s="834"/>
      <c r="L49" s="834"/>
      <c r="M49" s="834"/>
      <c r="N49" s="834"/>
      <c r="O49" s="834"/>
      <c r="P49" s="834"/>
      <c r="Q49" s="834"/>
      <c r="R49" s="834"/>
      <c r="S49" s="834"/>
      <c r="T49" s="834"/>
      <c r="U49" s="834"/>
      <c r="V49" s="835"/>
      <c r="W49" s="870" t="s">
        <v>309</v>
      </c>
      <c r="X49" s="871"/>
      <c r="Y49" s="871"/>
      <c r="Z49" s="871"/>
      <c r="AA49" s="871"/>
      <c r="AB49" s="834" t="s">
        <v>284</v>
      </c>
      <c r="AC49" s="834"/>
      <c r="AD49" s="834"/>
      <c r="AE49" s="834"/>
      <c r="AF49" s="834"/>
      <c r="AG49" s="834"/>
      <c r="AH49" s="835"/>
      <c r="AI49" s="870" t="s">
        <v>310</v>
      </c>
      <c r="AJ49" s="871"/>
      <c r="AK49" s="871"/>
      <c r="AL49" s="871"/>
      <c r="AM49" s="872"/>
      <c r="AN49" s="840" t="s">
        <v>286</v>
      </c>
      <c r="AO49" s="834"/>
      <c r="AP49" s="834"/>
      <c r="AQ49" s="834"/>
      <c r="AR49" s="834"/>
      <c r="AS49" s="834"/>
      <c r="AT49" s="834"/>
      <c r="AU49" s="834"/>
      <c r="AV49" s="834"/>
      <c r="AW49" s="834"/>
      <c r="AX49" s="834"/>
      <c r="AY49" s="834"/>
      <c r="AZ49" s="834"/>
      <c r="BA49" s="834"/>
      <c r="BB49" s="834"/>
      <c r="BC49" s="834"/>
      <c r="BD49" s="834"/>
      <c r="BE49" s="834"/>
      <c r="BF49" s="834"/>
      <c r="BG49" s="834"/>
      <c r="BH49" s="834"/>
      <c r="BI49" s="834"/>
      <c r="BJ49" s="834"/>
      <c r="BK49" s="834"/>
      <c r="BL49" s="834"/>
      <c r="BM49" s="834"/>
      <c r="BN49" s="834"/>
      <c r="BO49" s="834"/>
      <c r="BP49" s="834"/>
      <c r="BQ49" s="834"/>
      <c r="BR49" s="834"/>
      <c r="BS49" s="834"/>
      <c r="BT49" s="834"/>
      <c r="BU49" s="834"/>
      <c r="BV49" s="834"/>
      <c r="BW49" s="834"/>
      <c r="BX49" s="834"/>
      <c r="BY49" s="834"/>
      <c r="BZ49" s="834"/>
      <c r="CA49" s="834"/>
      <c r="CB49" s="834"/>
      <c r="CC49" s="835"/>
      <c r="CD49" s="23"/>
    </row>
    <row r="50" spans="1:82" s="21" customFormat="1" ht="8.1" customHeight="1">
      <c r="A50" s="24"/>
      <c r="B50" s="852"/>
      <c r="C50" s="853"/>
      <c r="D50" s="853"/>
      <c r="E50" s="853"/>
      <c r="F50" s="853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38"/>
      <c r="W50" s="39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856" t="s">
        <v>191</v>
      </c>
      <c r="AJ50" s="857"/>
      <c r="AK50" s="857"/>
      <c r="AL50" s="857"/>
      <c r="AM50" s="857"/>
      <c r="AN50" s="857"/>
      <c r="AO50" s="857"/>
      <c r="AP50" s="857"/>
      <c r="AQ50" s="857"/>
      <c r="AR50" s="857"/>
      <c r="AS50" s="857"/>
      <c r="AT50" s="857"/>
      <c r="AU50" s="857"/>
      <c r="AV50" s="857"/>
      <c r="AW50" s="857"/>
      <c r="AX50" s="857"/>
      <c r="AY50" s="857"/>
      <c r="AZ50" s="857"/>
      <c r="BA50" s="857"/>
      <c r="BB50" s="857"/>
      <c r="BC50" s="857"/>
      <c r="BD50" s="858"/>
      <c r="BE50" s="792" t="s">
        <v>287</v>
      </c>
      <c r="BF50" s="793"/>
      <c r="BG50" s="793"/>
      <c r="BH50" s="793"/>
      <c r="BI50" s="793"/>
      <c r="BJ50" s="793"/>
      <c r="BK50" s="793"/>
      <c r="BL50" s="793"/>
      <c r="BM50" s="793"/>
      <c r="BN50" s="793"/>
      <c r="BO50" s="793"/>
      <c r="BP50" s="793"/>
      <c r="BQ50" s="793"/>
      <c r="BR50" s="793"/>
      <c r="BS50" s="793"/>
      <c r="BT50" s="793"/>
      <c r="BU50" s="793"/>
      <c r="BV50" s="793"/>
      <c r="BW50" s="793"/>
      <c r="BX50" s="793"/>
      <c r="BY50" s="793"/>
      <c r="BZ50" s="793"/>
      <c r="CA50" s="793"/>
      <c r="CB50" s="793"/>
      <c r="CC50" s="794"/>
      <c r="CD50" s="24"/>
    </row>
    <row r="51" spans="1:82" s="19" customFormat="1">
      <c r="A51" s="23"/>
      <c r="B51" s="854"/>
      <c r="C51" s="855"/>
      <c r="D51" s="855"/>
      <c r="E51" s="855"/>
      <c r="F51" s="855"/>
      <c r="G51" s="859" t="s">
        <v>194</v>
      </c>
      <c r="H51" s="85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T51" s="859"/>
      <c r="U51" s="859"/>
      <c r="V51" s="860"/>
      <c r="W51" s="861" t="s">
        <v>194</v>
      </c>
      <c r="X51" s="862"/>
      <c r="Y51" s="862"/>
      <c r="Z51" s="862"/>
      <c r="AA51" s="862"/>
      <c r="AB51" s="862"/>
      <c r="AC51" s="862"/>
      <c r="AD51" s="862"/>
      <c r="AE51" s="862"/>
      <c r="AF51" s="862"/>
      <c r="AG51" s="862"/>
      <c r="AH51" s="863"/>
      <c r="AI51" s="864" t="s">
        <v>194</v>
      </c>
      <c r="AJ51" s="859"/>
      <c r="AK51" s="859"/>
      <c r="AL51" s="859"/>
      <c r="AM51" s="859"/>
      <c r="AN51" s="859"/>
      <c r="AO51" s="859"/>
      <c r="AP51" s="859"/>
      <c r="AQ51" s="859"/>
      <c r="AR51" s="859"/>
      <c r="AS51" s="859"/>
      <c r="AT51" s="859"/>
      <c r="AU51" s="859"/>
      <c r="AV51" s="859"/>
      <c r="AW51" s="859"/>
      <c r="AX51" s="859"/>
      <c r="AY51" s="859"/>
      <c r="AZ51" s="859"/>
      <c r="BA51" s="859"/>
      <c r="BB51" s="859"/>
      <c r="BC51" s="859"/>
      <c r="BD51" s="860"/>
      <c r="BE51" s="864" t="s">
        <v>194</v>
      </c>
      <c r="BF51" s="859"/>
      <c r="BG51" s="859"/>
      <c r="BH51" s="859"/>
      <c r="BI51" s="859"/>
      <c r="BJ51" s="859"/>
      <c r="BK51" s="859"/>
      <c r="BL51" s="859"/>
      <c r="BM51" s="859"/>
      <c r="BN51" s="859"/>
      <c r="BO51" s="859"/>
      <c r="BP51" s="859"/>
      <c r="BQ51" s="859"/>
      <c r="BR51" s="859"/>
      <c r="BS51" s="859"/>
      <c r="BT51" s="859"/>
      <c r="BU51" s="859"/>
      <c r="BV51" s="859"/>
      <c r="BW51" s="859"/>
      <c r="BX51" s="859"/>
      <c r="BY51" s="859"/>
      <c r="BZ51" s="859"/>
      <c r="CA51" s="859"/>
      <c r="CB51" s="859"/>
      <c r="CC51" s="860"/>
      <c r="CD51" s="23"/>
    </row>
    <row r="52" spans="1:82" s="19" customFormat="1">
      <c r="A52" s="23"/>
      <c r="B52" s="832" t="s">
        <v>311</v>
      </c>
      <c r="C52" s="833"/>
      <c r="D52" s="833"/>
      <c r="E52" s="833"/>
      <c r="F52" s="833"/>
      <c r="G52" s="834" t="s">
        <v>51</v>
      </c>
      <c r="H52" s="834"/>
      <c r="I52" s="834"/>
      <c r="J52" s="834"/>
      <c r="K52" s="834"/>
      <c r="L52" s="834"/>
      <c r="M52" s="834"/>
      <c r="N52" s="834"/>
      <c r="O52" s="834"/>
      <c r="P52" s="834"/>
      <c r="Q52" s="834"/>
      <c r="R52" s="834"/>
      <c r="S52" s="834"/>
      <c r="T52" s="834"/>
      <c r="U52" s="834"/>
      <c r="V52" s="834"/>
      <c r="W52" s="834"/>
      <c r="X52" s="834"/>
      <c r="Y52" s="834"/>
      <c r="Z52" s="834"/>
      <c r="AA52" s="834"/>
      <c r="AB52" s="834"/>
      <c r="AC52" s="834"/>
      <c r="AD52" s="834"/>
      <c r="AE52" s="834"/>
      <c r="AF52" s="834"/>
      <c r="AG52" s="834"/>
      <c r="AH52" s="835"/>
      <c r="AI52" s="873" t="s">
        <v>312</v>
      </c>
      <c r="AJ52" s="874"/>
      <c r="AK52" s="874"/>
      <c r="AL52" s="874"/>
      <c r="AM52" s="834" t="s">
        <v>290</v>
      </c>
      <c r="AN52" s="834"/>
      <c r="AO52" s="834"/>
      <c r="AP52" s="834"/>
      <c r="AQ52" s="834"/>
      <c r="AR52" s="834"/>
      <c r="AS52" s="834"/>
      <c r="AT52" s="834"/>
      <c r="AU52" s="834"/>
      <c r="AV52" s="834"/>
      <c r="AW52" s="834"/>
      <c r="AX52" s="834"/>
      <c r="AY52" s="834"/>
      <c r="AZ52" s="834"/>
      <c r="BA52" s="834"/>
      <c r="BB52" s="834"/>
      <c r="BC52" s="834"/>
      <c r="BD52" s="835"/>
      <c r="BE52" s="873" t="s">
        <v>313</v>
      </c>
      <c r="BF52" s="874"/>
      <c r="BG52" s="874"/>
      <c r="BH52" s="874"/>
      <c r="BI52" s="834" t="s">
        <v>60</v>
      </c>
      <c r="BJ52" s="834"/>
      <c r="BK52" s="834"/>
      <c r="BL52" s="834"/>
      <c r="BM52" s="834"/>
      <c r="BN52" s="834"/>
      <c r="BO52" s="834"/>
      <c r="BP52" s="834"/>
      <c r="BQ52" s="834"/>
      <c r="BR52" s="834"/>
      <c r="BS52" s="834"/>
      <c r="BT52" s="834"/>
      <c r="BU52" s="834"/>
      <c r="BV52" s="834"/>
      <c r="BW52" s="834"/>
      <c r="BX52" s="834"/>
      <c r="BY52" s="834"/>
      <c r="BZ52" s="834"/>
      <c r="CA52" s="834"/>
      <c r="CB52" s="834"/>
      <c r="CC52" s="835"/>
      <c r="CD52" s="23"/>
    </row>
    <row r="53" spans="1:82" s="19" customFormat="1">
      <c r="A53" s="23"/>
      <c r="B53" s="803"/>
      <c r="C53" s="804"/>
      <c r="D53" s="804"/>
      <c r="E53" s="804"/>
      <c r="F53" s="804"/>
      <c r="G53" s="875" t="s">
        <v>194</v>
      </c>
      <c r="H53" s="875"/>
      <c r="I53" s="875"/>
      <c r="J53" s="875"/>
      <c r="K53" s="875"/>
      <c r="L53" s="875"/>
      <c r="M53" s="875"/>
      <c r="N53" s="875"/>
      <c r="O53" s="875"/>
      <c r="P53" s="875"/>
      <c r="Q53" s="875"/>
      <c r="R53" s="875"/>
      <c r="S53" s="875"/>
      <c r="T53" s="875"/>
      <c r="U53" s="875"/>
      <c r="V53" s="875"/>
      <c r="W53" s="875"/>
      <c r="X53" s="875"/>
      <c r="Y53" s="875"/>
      <c r="Z53" s="875"/>
      <c r="AA53" s="875"/>
      <c r="AB53" s="875"/>
      <c r="AC53" s="875"/>
      <c r="AD53" s="875"/>
      <c r="AE53" s="875"/>
      <c r="AF53" s="875"/>
      <c r="AG53" s="875"/>
      <c r="AH53" s="876"/>
      <c r="AI53" s="803"/>
      <c r="AJ53" s="804"/>
      <c r="AK53" s="804"/>
      <c r="AL53" s="804"/>
      <c r="AM53" s="877" t="s">
        <v>194</v>
      </c>
      <c r="AN53" s="877"/>
      <c r="AO53" s="877"/>
      <c r="AP53" s="877"/>
      <c r="AQ53" s="877"/>
      <c r="AR53" s="877"/>
      <c r="AS53" s="877"/>
      <c r="AT53" s="877"/>
      <c r="AU53" s="877"/>
      <c r="AV53" s="877"/>
      <c r="AW53" s="877"/>
      <c r="AX53" s="877"/>
      <c r="AY53" s="877"/>
      <c r="AZ53" s="877"/>
      <c r="BA53" s="877"/>
      <c r="BB53" s="877"/>
      <c r="BC53" s="877"/>
      <c r="BD53" s="878"/>
      <c r="BE53" s="803"/>
      <c r="BF53" s="804"/>
      <c r="BG53" s="804"/>
      <c r="BH53" s="804"/>
      <c r="BI53" s="877" t="s">
        <v>194</v>
      </c>
      <c r="BJ53" s="877"/>
      <c r="BK53" s="877"/>
      <c r="BL53" s="877"/>
      <c r="BM53" s="877"/>
      <c r="BN53" s="877"/>
      <c r="BO53" s="877"/>
      <c r="BP53" s="877"/>
      <c r="BQ53" s="877"/>
      <c r="BR53" s="877"/>
      <c r="BS53" s="877"/>
      <c r="BT53" s="877"/>
      <c r="BU53" s="877"/>
      <c r="BV53" s="877"/>
      <c r="BW53" s="877"/>
      <c r="BX53" s="877"/>
      <c r="BY53" s="877"/>
      <c r="BZ53" s="877"/>
      <c r="CA53" s="877"/>
      <c r="CB53" s="877"/>
      <c r="CC53" s="878"/>
      <c r="CD53" s="23"/>
    </row>
    <row r="54" spans="1:82">
      <c r="B54" s="832" t="s">
        <v>314</v>
      </c>
      <c r="C54" s="833"/>
      <c r="D54" s="833"/>
      <c r="E54" s="833"/>
      <c r="F54" s="833"/>
      <c r="G54" s="834" t="s">
        <v>315</v>
      </c>
      <c r="H54" s="834"/>
      <c r="I54" s="834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  <c r="AC54" s="834"/>
      <c r="AD54" s="834"/>
      <c r="AE54" s="834"/>
      <c r="AF54" s="834"/>
      <c r="AG54" s="834"/>
      <c r="AH54" s="834"/>
      <c r="AI54" s="834"/>
      <c r="AJ54" s="834"/>
      <c r="AK54" s="834"/>
      <c r="AL54" s="834"/>
      <c r="AM54" s="834"/>
      <c r="AN54" s="834"/>
      <c r="AO54" s="834"/>
      <c r="AP54" s="834"/>
      <c r="AQ54" s="834"/>
      <c r="AR54" s="834"/>
      <c r="AS54" s="834"/>
      <c r="AT54" s="834"/>
      <c r="AU54" s="834"/>
      <c r="AV54" s="834"/>
      <c r="AW54" s="834"/>
      <c r="AX54" s="834"/>
      <c r="AY54" s="834"/>
      <c r="AZ54" s="834"/>
      <c r="BA54" s="834"/>
      <c r="BB54" s="834"/>
      <c r="BC54" s="834"/>
      <c r="BD54" s="834"/>
      <c r="BE54" s="834"/>
      <c r="BF54" s="834"/>
      <c r="BG54" s="834"/>
      <c r="BH54" s="834"/>
      <c r="BI54" s="834"/>
      <c r="BJ54" s="834"/>
      <c r="BK54" s="834"/>
      <c r="BL54" s="834"/>
      <c r="BM54" s="834"/>
      <c r="BN54" s="834"/>
      <c r="BO54" s="834"/>
      <c r="BP54" s="834"/>
      <c r="BQ54" s="834"/>
      <c r="BR54" s="834"/>
      <c r="BS54" s="834"/>
      <c r="BT54" s="834"/>
      <c r="BU54" s="834"/>
      <c r="BV54" s="834"/>
      <c r="BW54" s="834"/>
      <c r="BX54" s="834"/>
      <c r="BY54" s="834"/>
      <c r="BZ54" s="834"/>
      <c r="CA54" s="834"/>
      <c r="CB54" s="834"/>
      <c r="CC54" s="835"/>
    </row>
    <row r="55" spans="1:82" s="22" customFormat="1" ht="3.95" customHeight="1">
      <c r="B55" s="879"/>
      <c r="C55" s="880"/>
      <c r="D55" s="880"/>
      <c r="E55" s="880"/>
      <c r="F55" s="88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1"/>
    </row>
    <row r="56" spans="1:82">
      <c r="B56" s="881"/>
      <c r="C56" s="882"/>
      <c r="D56" s="882"/>
      <c r="E56" s="882"/>
      <c r="F56" s="882"/>
      <c r="G56" s="885" t="s">
        <v>316</v>
      </c>
      <c r="H56" s="885"/>
      <c r="I56" s="885"/>
      <c r="J56" s="885"/>
      <c r="K56" s="885"/>
      <c r="L56" s="885"/>
      <c r="M56" s="885"/>
      <c r="N56" s="885"/>
      <c r="O56" s="885"/>
      <c r="P56" s="885"/>
      <c r="Q56" s="885"/>
      <c r="R56" s="885"/>
      <c r="S56" s="885"/>
      <c r="T56" s="885"/>
      <c r="U56" s="885"/>
      <c r="V56" s="885"/>
      <c r="W56" s="886"/>
      <c r="X56" s="887"/>
      <c r="Y56" s="888"/>
      <c r="Z56" s="889"/>
      <c r="AA56" s="42"/>
      <c r="AB56" s="42"/>
      <c r="AC56" s="22"/>
      <c r="AD56" s="885" t="s">
        <v>317</v>
      </c>
      <c r="AE56" s="885"/>
      <c r="AF56" s="885"/>
      <c r="AG56" s="885"/>
      <c r="AH56" s="885"/>
      <c r="AI56" s="885"/>
      <c r="AJ56" s="885"/>
      <c r="AK56" s="885"/>
      <c r="AL56" s="885"/>
      <c r="AM56" s="885"/>
      <c r="AN56" s="885"/>
      <c r="AO56" s="885"/>
      <c r="AP56" s="885"/>
      <c r="AQ56" s="885"/>
      <c r="AR56" s="885"/>
      <c r="AS56" s="885"/>
      <c r="AT56" s="886"/>
      <c r="AU56" s="887"/>
      <c r="AV56" s="888"/>
      <c r="AW56" s="889"/>
      <c r="AX56" s="42"/>
      <c r="AY56" s="42"/>
      <c r="AZ56" s="22"/>
      <c r="BA56" s="885" t="s">
        <v>318</v>
      </c>
      <c r="BB56" s="885"/>
      <c r="BC56" s="885"/>
      <c r="BD56" s="885"/>
      <c r="BE56" s="885"/>
      <c r="BF56" s="885"/>
      <c r="BG56" s="885"/>
      <c r="BH56" s="885"/>
      <c r="BI56" s="885"/>
      <c r="BJ56" s="885"/>
      <c r="BK56" s="885"/>
      <c r="BL56" s="885"/>
      <c r="BM56" s="885"/>
      <c r="BN56" s="885"/>
      <c r="BO56" s="885"/>
      <c r="BP56" s="885"/>
      <c r="BQ56" s="886"/>
      <c r="BR56" s="887"/>
      <c r="BS56" s="888"/>
      <c r="BT56" s="889"/>
      <c r="BU56" s="22"/>
      <c r="BV56" s="22"/>
      <c r="BW56" s="22"/>
      <c r="BX56" s="22"/>
      <c r="BY56" s="22"/>
      <c r="BZ56" s="22"/>
      <c r="CA56" s="22"/>
      <c r="CB56" s="22"/>
      <c r="CC56" s="43"/>
    </row>
    <row r="57" spans="1:82" ht="3.95" customHeight="1">
      <c r="B57" s="881"/>
      <c r="C57" s="882"/>
      <c r="D57" s="882"/>
      <c r="E57" s="882"/>
      <c r="F57" s="88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43"/>
    </row>
    <row r="58" spans="1:82">
      <c r="B58" s="881"/>
      <c r="C58" s="882"/>
      <c r="D58" s="882"/>
      <c r="E58" s="882"/>
      <c r="F58" s="882"/>
      <c r="G58" s="885" t="s">
        <v>319</v>
      </c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6"/>
      <c r="X58" s="887"/>
      <c r="Y58" s="888"/>
      <c r="Z58" s="889"/>
      <c r="AA58" s="42"/>
      <c r="AB58" s="42"/>
      <c r="AC58" s="22"/>
      <c r="AD58" s="885" t="s">
        <v>320</v>
      </c>
      <c r="AE58" s="885"/>
      <c r="AF58" s="885"/>
      <c r="AG58" s="885"/>
      <c r="AH58" s="885"/>
      <c r="AI58" s="885"/>
      <c r="AJ58" s="885"/>
      <c r="AK58" s="885"/>
      <c r="AL58" s="885"/>
      <c r="AM58" s="885"/>
      <c r="AN58" s="885"/>
      <c r="AO58" s="885"/>
      <c r="AP58" s="885"/>
      <c r="AQ58" s="885"/>
      <c r="AR58" s="885"/>
      <c r="AS58" s="885"/>
      <c r="AT58" s="886"/>
      <c r="AU58" s="887"/>
      <c r="AV58" s="888"/>
      <c r="AW58" s="889"/>
      <c r="AX58" s="42"/>
      <c r="AY58" s="42"/>
      <c r="AZ58" s="22"/>
      <c r="BA58" s="885" t="s">
        <v>321</v>
      </c>
      <c r="BB58" s="885"/>
      <c r="BC58" s="885"/>
      <c r="BD58" s="885"/>
      <c r="BE58" s="885"/>
      <c r="BF58" s="885"/>
      <c r="BG58" s="885"/>
      <c r="BH58" s="885"/>
      <c r="BI58" s="885"/>
      <c r="BJ58" s="885"/>
      <c r="BK58" s="885"/>
      <c r="BL58" s="885"/>
      <c r="BM58" s="885"/>
      <c r="BN58" s="885"/>
      <c r="BO58" s="885"/>
      <c r="BP58" s="885"/>
      <c r="BQ58" s="886"/>
      <c r="BR58" s="887"/>
      <c r="BS58" s="888"/>
      <c r="BT58" s="889"/>
      <c r="BU58" s="22"/>
      <c r="BV58" s="22"/>
      <c r="BW58" s="22"/>
      <c r="BX58" s="22"/>
      <c r="BY58" s="22"/>
      <c r="BZ58" s="22"/>
      <c r="CA58" s="22"/>
      <c r="CB58" s="22"/>
      <c r="CC58" s="43"/>
    </row>
    <row r="59" spans="1:82" ht="3.95" customHeight="1">
      <c r="B59" s="881"/>
      <c r="C59" s="882"/>
      <c r="D59" s="882"/>
      <c r="E59" s="882"/>
      <c r="F59" s="88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43"/>
    </row>
    <row r="60" spans="1:82">
      <c r="B60" s="881"/>
      <c r="C60" s="882"/>
      <c r="D60" s="882"/>
      <c r="E60" s="882"/>
      <c r="F60" s="882"/>
      <c r="G60" s="885" t="s">
        <v>322</v>
      </c>
      <c r="H60" s="885"/>
      <c r="I60" s="885"/>
      <c r="J60" s="885"/>
      <c r="K60" s="885"/>
      <c r="L60" s="885"/>
      <c r="M60" s="885"/>
      <c r="N60" s="885"/>
      <c r="O60" s="885"/>
      <c r="P60" s="885"/>
      <c r="Q60" s="885"/>
      <c r="R60" s="885"/>
      <c r="S60" s="885"/>
      <c r="T60" s="885"/>
      <c r="U60" s="885"/>
      <c r="V60" s="885"/>
      <c r="W60" s="886"/>
      <c r="X60" s="887"/>
      <c r="Y60" s="888"/>
      <c r="Z60" s="889"/>
      <c r="AA60" s="42"/>
      <c r="AB60" s="42"/>
      <c r="AC60" s="22"/>
      <c r="AD60" s="885" t="s">
        <v>323</v>
      </c>
      <c r="AE60" s="885"/>
      <c r="AF60" s="885"/>
      <c r="AG60" s="885"/>
      <c r="AH60" s="885"/>
      <c r="AI60" s="885"/>
      <c r="AJ60" s="885"/>
      <c r="AK60" s="885"/>
      <c r="AL60" s="885"/>
      <c r="AM60" s="885"/>
      <c r="AN60" s="885"/>
      <c r="AO60" s="885"/>
      <c r="AP60" s="885"/>
      <c r="AQ60" s="885"/>
      <c r="AR60" s="885"/>
      <c r="AS60" s="885"/>
      <c r="AT60" s="886"/>
      <c r="AU60" s="887"/>
      <c r="AV60" s="888"/>
      <c r="AW60" s="889"/>
      <c r="AX60" s="42"/>
      <c r="AY60" s="42"/>
      <c r="AZ60" s="22"/>
      <c r="BA60" s="885" t="s">
        <v>324</v>
      </c>
      <c r="BB60" s="885"/>
      <c r="BC60" s="885"/>
      <c r="BD60" s="885"/>
      <c r="BE60" s="885"/>
      <c r="BF60" s="885"/>
      <c r="BG60" s="885"/>
      <c r="BH60" s="885"/>
      <c r="BI60" s="885"/>
      <c r="BJ60" s="885"/>
      <c r="BK60" s="885"/>
      <c r="BL60" s="885"/>
      <c r="BM60" s="885"/>
      <c r="BN60" s="885"/>
      <c r="BO60" s="885"/>
      <c r="BP60" s="885"/>
      <c r="BQ60" s="886"/>
      <c r="BR60" s="887"/>
      <c r="BS60" s="888"/>
      <c r="BT60" s="889"/>
      <c r="BU60" s="22"/>
      <c r="BV60" s="22"/>
      <c r="BW60" s="22"/>
      <c r="BX60" s="22"/>
      <c r="BY60" s="22"/>
      <c r="BZ60" s="22"/>
      <c r="CA60" s="22"/>
      <c r="CB60" s="22"/>
      <c r="CC60" s="43"/>
    </row>
    <row r="61" spans="1:82" ht="3.95" customHeight="1">
      <c r="B61" s="881"/>
      <c r="C61" s="882"/>
      <c r="D61" s="882"/>
      <c r="E61" s="882"/>
      <c r="F61" s="88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43"/>
    </row>
    <row r="62" spans="1:82">
      <c r="B62" s="881"/>
      <c r="C62" s="882"/>
      <c r="D62" s="882"/>
      <c r="E62" s="882"/>
      <c r="F62" s="882"/>
      <c r="G62" s="885" t="s">
        <v>325</v>
      </c>
      <c r="H62" s="885"/>
      <c r="I62" s="885"/>
      <c r="J62" s="885"/>
      <c r="K62" s="885"/>
      <c r="L62" s="885"/>
      <c r="M62" s="885"/>
      <c r="N62" s="885"/>
      <c r="O62" s="885"/>
      <c r="P62" s="885"/>
      <c r="Q62" s="885"/>
      <c r="R62" s="885"/>
      <c r="S62" s="885"/>
      <c r="T62" s="885"/>
      <c r="U62" s="885"/>
      <c r="V62" s="885"/>
      <c r="W62" s="886"/>
      <c r="X62" s="887"/>
      <c r="Y62" s="888"/>
      <c r="Z62" s="889"/>
      <c r="AA62" s="42"/>
      <c r="AB62" s="42"/>
      <c r="AC62" s="22"/>
      <c r="AD62" s="898"/>
      <c r="AE62" s="898"/>
      <c r="AF62" s="898"/>
      <c r="AG62" s="898"/>
      <c r="AH62" s="898"/>
      <c r="AI62" s="898"/>
      <c r="AJ62" s="898"/>
      <c r="AK62" s="898"/>
      <c r="AL62" s="898"/>
      <c r="AM62" s="898"/>
      <c r="AN62" s="898"/>
      <c r="AO62" s="898"/>
      <c r="AP62" s="898"/>
      <c r="AQ62" s="898"/>
      <c r="AR62" s="898"/>
      <c r="AS62" s="898"/>
      <c r="AT62" s="898"/>
      <c r="AU62" s="898"/>
      <c r="AV62" s="898"/>
      <c r="AW62" s="898"/>
      <c r="AX62" s="898"/>
      <c r="AY62" s="898"/>
      <c r="AZ62" s="898"/>
      <c r="BA62" s="898"/>
      <c r="BB62" s="898"/>
      <c r="BC62" s="898"/>
      <c r="BD62" s="898"/>
      <c r="BE62" s="898"/>
      <c r="BF62" s="898"/>
      <c r="BG62" s="898"/>
      <c r="BH62" s="898"/>
      <c r="BI62" s="898"/>
      <c r="BJ62" s="898"/>
      <c r="BK62" s="898"/>
      <c r="BL62" s="898"/>
      <c r="BM62" s="898"/>
      <c r="BN62" s="898"/>
      <c r="BO62" s="898"/>
      <c r="BP62" s="898"/>
      <c r="BQ62" s="898"/>
      <c r="BR62" s="898"/>
      <c r="BS62" s="898"/>
      <c r="BT62" s="898"/>
      <c r="BU62" s="898"/>
      <c r="BV62" s="898"/>
      <c r="BW62" s="898"/>
      <c r="BX62" s="898"/>
      <c r="BY62" s="898"/>
      <c r="BZ62" s="898"/>
      <c r="CA62" s="898"/>
      <c r="CB62" s="898"/>
      <c r="CC62" s="43"/>
    </row>
    <row r="63" spans="1:82" ht="3.95" customHeight="1">
      <c r="B63" s="883"/>
      <c r="C63" s="884"/>
      <c r="D63" s="884"/>
      <c r="E63" s="884"/>
      <c r="F63" s="88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5"/>
    </row>
    <row r="64" spans="1:82" s="19" customFormat="1" ht="3.9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</row>
    <row r="65" spans="1:82" s="19" customFormat="1">
      <c r="A65" s="23"/>
      <c r="B65" s="776" t="s">
        <v>59</v>
      </c>
      <c r="C65" s="777"/>
      <c r="D65" s="777"/>
      <c r="E65" s="777"/>
      <c r="F65" s="777"/>
      <c r="G65" s="778" t="s">
        <v>326</v>
      </c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778"/>
      <c r="AA65" s="778"/>
      <c r="AB65" s="778"/>
      <c r="AC65" s="778"/>
      <c r="AD65" s="778"/>
      <c r="AE65" s="778"/>
      <c r="AF65" s="778"/>
      <c r="AG65" s="778"/>
      <c r="AH65" s="778"/>
      <c r="AI65" s="778"/>
      <c r="AJ65" s="778"/>
      <c r="AK65" s="778"/>
      <c r="AL65" s="778"/>
      <c r="AM65" s="778"/>
      <c r="AN65" s="778"/>
      <c r="AO65" s="778"/>
      <c r="AP65" s="778"/>
      <c r="AQ65" s="778"/>
      <c r="AR65" s="778"/>
      <c r="AS65" s="778"/>
      <c r="AT65" s="778"/>
      <c r="AU65" s="778"/>
      <c r="AV65" s="778"/>
      <c r="AW65" s="778"/>
      <c r="AX65" s="778"/>
      <c r="AY65" s="778"/>
      <c r="AZ65" s="778"/>
      <c r="BA65" s="778"/>
      <c r="BB65" s="778"/>
      <c r="BC65" s="778"/>
      <c r="BD65" s="778"/>
      <c r="BE65" s="778"/>
      <c r="BF65" s="778"/>
      <c r="BG65" s="778"/>
      <c r="BH65" s="778"/>
      <c r="BI65" s="778"/>
      <c r="BJ65" s="778"/>
      <c r="BK65" s="778"/>
      <c r="BL65" s="778"/>
      <c r="BM65" s="778"/>
      <c r="BN65" s="778"/>
      <c r="BO65" s="778"/>
      <c r="BP65" s="778"/>
      <c r="BQ65" s="778"/>
      <c r="BR65" s="778"/>
      <c r="BS65" s="778"/>
      <c r="BT65" s="778"/>
      <c r="BU65" s="778"/>
      <c r="BV65" s="778"/>
      <c r="BW65" s="778"/>
      <c r="BX65" s="778"/>
      <c r="BY65" s="778"/>
      <c r="BZ65" s="778"/>
      <c r="CA65" s="778"/>
      <c r="CB65" s="778"/>
      <c r="CC65" s="779"/>
      <c r="CD65" s="23"/>
    </row>
    <row r="66" spans="1:82">
      <c r="B66" s="890" t="s">
        <v>327</v>
      </c>
      <c r="C66" s="891"/>
      <c r="D66" s="891"/>
      <c r="E66" s="891"/>
      <c r="F66" s="891"/>
      <c r="G66" s="892" t="s">
        <v>328</v>
      </c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2"/>
      <c r="AC66" s="892"/>
      <c r="AD66" s="892"/>
      <c r="AE66" s="892"/>
      <c r="AF66" s="892"/>
      <c r="AG66" s="892"/>
      <c r="AH66" s="892"/>
      <c r="AI66" s="892"/>
      <c r="AJ66" s="892"/>
      <c r="AK66" s="892"/>
      <c r="AL66" s="892"/>
      <c r="AM66" s="892"/>
      <c r="AN66" s="892"/>
      <c r="AO66" s="892"/>
      <c r="AP66" s="892"/>
      <c r="AQ66" s="892"/>
      <c r="AR66" s="892"/>
      <c r="AS66" s="892"/>
      <c r="AT66" s="892"/>
      <c r="AU66" s="892"/>
      <c r="AV66" s="892"/>
      <c r="AW66" s="892"/>
      <c r="AX66" s="892"/>
      <c r="AY66" s="892"/>
      <c r="AZ66" s="892"/>
      <c r="BA66" s="892"/>
      <c r="BB66" s="892"/>
      <c r="BC66" s="892"/>
      <c r="BD66" s="892"/>
      <c r="BE66" s="892"/>
      <c r="BF66" s="892"/>
      <c r="BG66" s="892"/>
      <c r="BH66" s="892"/>
      <c r="BI66" s="892"/>
      <c r="BJ66" s="892"/>
      <c r="BK66" s="892"/>
      <c r="BL66" s="892"/>
      <c r="BM66" s="892"/>
      <c r="BN66" s="892"/>
      <c r="BO66" s="892"/>
      <c r="BP66" s="892"/>
      <c r="BQ66" s="892"/>
      <c r="BR66" s="892"/>
      <c r="BS66" s="892"/>
      <c r="BT66" s="892"/>
      <c r="BU66" s="892"/>
      <c r="BV66" s="892"/>
      <c r="BW66" s="892"/>
      <c r="BX66" s="892"/>
      <c r="BY66" s="892"/>
      <c r="BZ66" s="892"/>
      <c r="CA66" s="892"/>
      <c r="CB66" s="892"/>
      <c r="CC66" s="893"/>
    </row>
    <row r="67" spans="1:82">
      <c r="B67" s="894" t="s">
        <v>329</v>
      </c>
      <c r="C67" s="895"/>
      <c r="D67" s="895"/>
      <c r="E67" s="895"/>
      <c r="F67" s="895"/>
      <c r="G67" s="896" t="s">
        <v>330</v>
      </c>
      <c r="H67" s="896"/>
      <c r="I67" s="896"/>
      <c r="J67" s="896"/>
      <c r="K67" s="896"/>
      <c r="L67" s="896"/>
      <c r="M67" s="896"/>
      <c r="N67" s="896"/>
      <c r="O67" s="896"/>
      <c r="P67" s="896"/>
      <c r="Q67" s="896"/>
      <c r="R67" s="896"/>
      <c r="S67" s="896"/>
      <c r="T67" s="896"/>
      <c r="U67" s="896"/>
      <c r="V67" s="896"/>
      <c r="W67" s="896"/>
      <c r="X67" s="896"/>
      <c r="Y67" s="896"/>
      <c r="Z67" s="896"/>
      <c r="AA67" s="896"/>
      <c r="AB67" s="896"/>
      <c r="AC67" s="896"/>
      <c r="AD67" s="896"/>
      <c r="AE67" s="896"/>
      <c r="AF67" s="896"/>
      <c r="AG67" s="896"/>
      <c r="AH67" s="896"/>
      <c r="AI67" s="896"/>
      <c r="AJ67" s="896"/>
      <c r="AK67" s="896"/>
      <c r="AL67" s="896"/>
      <c r="AM67" s="896"/>
      <c r="AN67" s="896"/>
      <c r="AO67" s="896"/>
      <c r="AP67" s="896"/>
      <c r="AQ67" s="896"/>
      <c r="AR67" s="896"/>
      <c r="AS67" s="896"/>
      <c r="AT67" s="896"/>
      <c r="AU67" s="896"/>
      <c r="AV67" s="896"/>
      <c r="AW67" s="896"/>
      <c r="AX67" s="896"/>
      <c r="AY67" s="896"/>
      <c r="AZ67" s="896"/>
      <c r="BA67" s="896"/>
      <c r="BB67" s="896"/>
      <c r="BC67" s="896"/>
      <c r="BD67" s="896"/>
      <c r="BE67" s="896"/>
      <c r="BF67" s="896"/>
      <c r="BG67" s="896"/>
      <c r="BH67" s="896"/>
      <c r="BI67" s="896"/>
      <c r="BJ67" s="896"/>
      <c r="BK67" s="896"/>
      <c r="BL67" s="896"/>
      <c r="BM67" s="896"/>
      <c r="BN67" s="896"/>
      <c r="BO67" s="896"/>
      <c r="BP67" s="896"/>
      <c r="BQ67" s="896"/>
      <c r="BR67" s="896"/>
      <c r="BS67" s="896"/>
      <c r="BT67" s="896"/>
      <c r="BU67" s="896"/>
      <c r="BV67" s="896"/>
      <c r="BW67" s="896"/>
      <c r="BX67" s="896"/>
      <c r="BY67" s="896"/>
      <c r="BZ67" s="896"/>
      <c r="CA67" s="896"/>
      <c r="CB67" s="896"/>
      <c r="CC67" s="897"/>
    </row>
    <row r="68" spans="1:82">
      <c r="B68" s="894" t="s">
        <v>331</v>
      </c>
      <c r="C68" s="895"/>
      <c r="D68" s="895"/>
      <c r="E68" s="895"/>
      <c r="F68" s="895"/>
      <c r="G68" s="896" t="s">
        <v>332</v>
      </c>
      <c r="H68" s="896"/>
      <c r="I68" s="896"/>
      <c r="J68" s="896"/>
      <c r="K68" s="896"/>
      <c r="L68" s="896"/>
      <c r="M68" s="896"/>
      <c r="N68" s="896"/>
      <c r="O68" s="896"/>
      <c r="P68" s="896"/>
      <c r="Q68" s="896"/>
      <c r="R68" s="896"/>
      <c r="S68" s="896"/>
      <c r="T68" s="896"/>
      <c r="U68" s="896"/>
      <c r="V68" s="896"/>
      <c r="W68" s="896"/>
      <c r="X68" s="896"/>
      <c r="Y68" s="896"/>
      <c r="Z68" s="896"/>
      <c r="AA68" s="896"/>
      <c r="AB68" s="896"/>
      <c r="AC68" s="896"/>
      <c r="AD68" s="896"/>
      <c r="AE68" s="896"/>
      <c r="AF68" s="896"/>
      <c r="AG68" s="896"/>
      <c r="AH68" s="896"/>
      <c r="AI68" s="896"/>
      <c r="AJ68" s="896"/>
      <c r="AK68" s="896"/>
      <c r="AL68" s="896"/>
      <c r="AM68" s="896"/>
      <c r="AN68" s="896"/>
      <c r="AO68" s="896"/>
      <c r="AP68" s="896"/>
      <c r="AQ68" s="896"/>
      <c r="AR68" s="896"/>
      <c r="AS68" s="896"/>
      <c r="AT68" s="896"/>
      <c r="AU68" s="896"/>
      <c r="AV68" s="896"/>
      <c r="AW68" s="896"/>
      <c r="AX68" s="896"/>
      <c r="AY68" s="896"/>
      <c r="AZ68" s="896"/>
      <c r="BA68" s="896"/>
      <c r="BB68" s="896"/>
      <c r="BC68" s="896"/>
      <c r="BD68" s="896"/>
      <c r="BE68" s="896"/>
      <c r="BF68" s="896"/>
      <c r="BG68" s="896"/>
      <c r="BH68" s="896"/>
      <c r="BI68" s="896"/>
      <c r="BJ68" s="896"/>
      <c r="BK68" s="896"/>
      <c r="BL68" s="896"/>
      <c r="BM68" s="896"/>
      <c r="BN68" s="896"/>
      <c r="BO68" s="896"/>
      <c r="BP68" s="896"/>
      <c r="BQ68" s="896"/>
      <c r="BR68" s="896"/>
      <c r="BS68" s="896"/>
      <c r="BT68" s="896"/>
      <c r="BU68" s="896"/>
      <c r="BV68" s="896"/>
      <c r="BW68" s="896"/>
      <c r="BX68" s="896"/>
      <c r="BY68" s="896"/>
      <c r="BZ68" s="896"/>
      <c r="CA68" s="896"/>
      <c r="CB68" s="896"/>
      <c r="CC68" s="897"/>
    </row>
    <row r="69" spans="1:82">
      <c r="B69" s="894"/>
      <c r="C69" s="895"/>
      <c r="D69" s="895"/>
      <c r="E69" s="895"/>
      <c r="F69" s="895"/>
      <c r="G69" s="896"/>
      <c r="H69" s="896"/>
      <c r="I69" s="896"/>
      <c r="J69" s="896"/>
      <c r="K69" s="896"/>
      <c r="L69" s="896"/>
      <c r="M69" s="896"/>
      <c r="N69" s="896"/>
      <c r="O69" s="896"/>
      <c r="P69" s="896"/>
      <c r="Q69" s="896"/>
      <c r="R69" s="896"/>
      <c r="S69" s="896"/>
      <c r="T69" s="896"/>
      <c r="U69" s="896"/>
      <c r="V69" s="896"/>
      <c r="W69" s="896"/>
      <c r="X69" s="896"/>
      <c r="Y69" s="896"/>
      <c r="Z69" s="896"/>
      <c r="AA69" s="896"/>
      <c r="AB69" s="896"/>
      <c r="AC69" s="896"/>
      <c r="AD69" s="896"/>
      <c r="AE69" s="896"/>
      <c r="AF69" s="896"/>
      <c r="AG69" s="896"/>
      <c r="AH69" s="896"/>
      <c r="AI69" s="896"/>
      <c r="AJ69" s="896"/>
      <c r="AK69" s="896"/>
      <c r="AL69" s="896"/>
      <c r="AM69" s="896"/>
      <c r="AN69" s="896"/>
      <c r="AO69" s="896"/>
      <c r="AP69" s="896"/>
      <c r="AQ69" s="896"/>
      <c r="AR69" s="896"/>
      <c r="AS69" s="896"/>
      <c r="AT69" s="896"/>
      <c r="AU69" s="896"/>
      <c r="AV69" s="896"/>
      <c r="AW69" s="896"/>
      <c r="AX69" s="896"/>
      <c r="AY69" s="896"/>
      <c r="AZ69" s="896"/>
      <c r="BA69" s="896"/>
      <c r="BB69" s="896"/>
      <c r="BC69" s="896"/>
      <c r="BD69" s="896"/>
      <c r="BE69" s="896"/>
      <c r="BF69" s="896"/>
      <c r="BG69" s="896"/>
      <c r="BH69" s="896"/>
      <c r="BI69" s="896"/>
      <c r="BJ69" s="896"/>
      <c r="BK69" s="896"/>
      <c r="BL69" s="896"/>
      <c r="BM69" s="896"/>
      <c r="BN69" s="896"/>
      <c r="BO69" s="896"/>
      <c r="BP69" s="896"/>
      <c r="BQ69" s="896"/>
      <c r="BR69" s="896"/>
      <c r="BS69" s="896"/>
      <c r="BT69" s="896"/>
      <c r="BU69" s="896"/>
      <c r="BV69" s="896"/>
      <c r="BW69" s="896"/>
      <c r="BX69" s="896"/>
      <c r="BY69" s="896"/>
      <c r="BZ69" s="896"/>
      <c r="CA69" s="896"/>
      <c r="CB69" s="896"/>
      <c r="CC69" s="897"/>
    </row>
    <row r="70" spans="1:82">
      <c r="B70" s="899" t="s">
        <v>333</v>
      </c>
      <c r="C70" s="900"/>
      <c r="D70" s="900"/>
      <c r="E70" s="900"/>
      <c r="F70" s="900"/>
      <c r="G70" s="901" t="s">
        <v>334</v>
      </c>
      <c r="H70" s="901"/>
      <c r="I70" s="901"/>
      <c r="J70" s="901"/>
      <c r="K70" s="901"/>
      <c r="L70" s="901"/>
      <c r="M70" s="901"/>
      <c r="N70" s="901"/>
      <c r="O70" s="901"/>
      <c r="P70" s="901"/>
      <c r="Q70" s="901"/>
      <c r="R70" s="901"/>
      <c r="S70" s="901"/>
      <c r="T70" s="901"/>
      <c r="U70" s="901"/>
      <c r="V70" s="901"/>
      <c r="W70" s="901"/>
      <c r="X70" s="901"/>
      <c r="Y70" s="901"/>
      <c r="Z70" s="901"/>
      <c r="AA70" s="901"/>
      <c r="AB70" s="901"/>
      <c r="AC70" s="901"/>
      <c r="AD70" s="901"/>
      <c r="AE70" s="901"/>
      <c r="AF70" s="901"/>
      <c r="AG70" s="901"/>
      <c r="AH70" s="901"/>
      <c r="AI70" s="901"/>
      <c r="AJ70" s="901"/>
      <c r="AK70" s="901"/>
      <c r="AL70" s="901"/>
      <c r="AM70" s="901"/>
      <c r="AN70" s="901"/>
      <c r="AO70" s="901"/>
      <c r="AP70" s="901"/>
      <c r="AQ70" s="901"/>
      <c r="AR70" s="901"/>
      <c r="AS70" s="901"/>
      <c r="AT70" s="901"/>
      <c r="AU70" s="901"/>
      <c r="AV70" s="901"/>
      <c r="AW70" s="901"/>
      <c r="AX70" s="901"/>
      <c r="AY70" s="901"/>
      <c r="AZ70" s="901"/>
      <c r="BA70" s="901"/>
      <c r="BB70" s="901"/>
      <c r="BC70" s="901"/>
      <c r="BD70" s="901"/>
      <c r="BE70" s="901"/>
      <c r="BF70" s="901"/>
      <c r="BG70" s="901"/>
      <c r="BH70" s="901"/>
      <c r="BI70" s="901"/>
      <c r="BJ70" s="901"/>
      <c r="BK70" s="901"/>
      <c r="BL70" s="901"/>
      <c r="BM70" s="901"/>
      <c r="BN70" s="901"/>
      <c r="BO70" s="901"/>
      <c r="BP70" s="901"/>
      <c r="BQ70" s="901"/>
      <c r="BR70" s="901"/>
      <c r="BS70" s="901"/>
      <c r="BT70" s="901"/>
      <c r="BU70" s="901"/>
      <c r="BV70" s="901"/>
      <c r="BW70" s="901"/>
      <c r="BX70" s="901"/>
      <c r="BY70" s="901"/>
      <c r="BZ70" s="901"/>
      <c r="CA70" s="901"/>
      <c r="CB70" s="901"/>
      <c r="CC70" s="902"/>
    </row>
    <row r="71" spans="1:82" s="23" customFormat="1" ht="12.75" customHeight="1"/>
    <row r="72" spans="1:82" s="23" customFormat="1" ht="12.75" customHeight="1"/>
    <row r="73" spans="1:82" s="23" customFormat="1" ht="12.75" customHeight="1"/>
    <row r="74" spans="1:82" s="23" customFormat="1" ht="12.75" customHeight="1"/>
    <row r="75" spans="1:82" s="23" customFormat="1" ht="12.75" customHeight="1"/>
    <row r="76" spans="1:82" s="23" customFormat="1" ht="12.75" customHeight="1"/>
    <row r="77" spans="1:82" s="19" customFormat="1">
      <c r="A77" s="23"/>
      <c r="B77" s="776" t="s">
        <v>61</v>
      </c>
      <c r="C77" s="777"/>
      <c r="D77" s="777"/>
      <c r="E77" s="777"/>
      <c r="F77" s="777"/>
      <c r="G77" s="778" t="s">
        <v>335</v>
      </c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778"/>
      <c r="AL77" s="778"/>
      <c r="AM77" s="778"/>
      <c r="AN77" s="778"/>
      <c r="AO77" s="778"/>
      <c r="AP77" s="778"/>
      <c r="AQ77" s="778"/>
      <c r="AR77" s="778"/>
      <c r="AS77" s="778"/>
      <c r="AT77" s="778"/>
      <c r="AU77" s="778"/>
      <c r="AV77" s="778"/>
      <c r="AW77" s="778"/>
      <c r="AX77" s="778"/>
      <c r="AY77" s="778"/>
      <c r="AZ77" s="778"/>
      <c r="BA77" s="778"/>
      <c r="BB77" s="778"/>
      <c r="BC77" s="778"/>
      <c r="BD77" s="778"/>
      <c r="BE77" s="778"/>
      <c r="BF77" s="778"/>
      <c r="BG77" s="778"/>
      <c r="BH77" s="778"/>
      <c r="BI77" s="778"/>
      <c r="BJ77" s="778"/>
      <c r="BK77" s="778"/>
      <c r="BL77" s="778"/>
      <c r="BM77" s="778"/>
      <c r="BN77" s="778"/>
      <c r="BO77" s="778"/>
      <c r="BP77" s="778"/>
      <c r="BQ77" s="778"/>
      <c r="BR77" s="778"/>
      <c r="BS77" s="778"/>
      <c r="BT77" s="778"/>
      <c r="BU77" s="778"/>
      <c r="BV77" s="778"/>
      <c r="BW77" s="778"/>
      <c r="BX77" s="778"/>
      <c r="BY77" s="778"/>
      <c r="BZ77" s="778"/>
      <c r="CA77" s="778"/>
      <c r="CB77" s="778"/>
      <c r="CC77" s="779"/>
      <c r="CD77" s="23"/>
    </row>
    <row r="78" spans="1:82">
      <c r="B78" s="890" t="s">
        <v>336</v>
      </c>
      <c r="C78" s="891"/>
      <c r="D78" s="891"/>
      <c r="E78" s="891"/>
      <c r="F78" s="891"/>
      <c r="G78" s="892" t="s">
        <v>337</v>
      </c>
      <c r="H78" s="892"/>
      <c r="I78" s="892"/>
      <c r="J78" s="892"/>
      <c r="K78" s="892"/>
      <c r="L78" s="892"/>
      <c r="M78" s="892"/>
      <c r="N78" s="892"/>
      <c r="O78" s="892"/>
      <c r="P78" s="892"/>
      <c r="Q78" s="892"/>
      <c r="R78" s="892"/>
      <c r="S78" s="892"/>
      <c r="T78" s="892"/>
      <c r="U78" s="892"/>
      <c r="V78" s="892"/>
      <c r="W78" s="892"/>
      <c r="X78" s="892"/>
      <c r="Y78" s="892"/>
      <c r="Z78" s="892"/>
      <c r="AA78" s="892"/>
      <c r="AB78" s="892"/>
      <c r="AC78" s="892"/>
      <c r="AD78" s="892"/>
      <c r="AE78" s="892"/>
      <c r="AF78" s="892"/>
      <c r="AG78" s="892"/>
      <c r="AH78" s="892"/>
      <c r="AI78" s="892"/>
      <c r="AJ78" s="892"/>
      <c r="AK78" s="892"/>
      <c r="AL78" s="892"/>
      <c r="AM78" s="892"/>
      <c r="AN78" s="892"/>
      <c r="AO78" s="892"/>
      <c r="AP78" s="892"/>
      <c r="AQ78" s="892"/>
      <c r="AR78" s="892"/>
      <c r="AS78" s="892"/>
      <c r="AT78" s="892"/>
      <c r="AU78" s="892"/>
      <c r="AV78" s="892"/>
      <c r="AW78" s="892"/>
      <c r="AX78" s="892"/>
      <c r="AY78" s="892"/>
      <c r="AZ78" s="892"/>
      <c r="BA78" s="892"/>
      <c r="BB78" s="892"/>
      <c r="BC78" s="892"/>
      <c r="BD78" s="892"/>
      <c r="BE78" s="892"/>
      <c r="BF78" s="892"/>
      <c r="BG78" s="892"/>
      <c r="BH78" s="892"/>
      <c r="BI78" s="892"/>
      <c r="BJ78" s="892"/>
      <c r="BK78" s="892"/>
      <c r="BL78" s="892"/>
      <c r="BM78" s="892"/>
      <c r="BN78" s="892"/>
      <c r="BO78" s="892"/>
      <c r="BP78" s="892"/>
      <c r="BQ78" s="892"/>
      <c r="BR78" s="892"/>
      <c r="BS78" s="892"/>
      <c r="BT78" s="892"/>
      <c r="BU78" s="892"/>
      <c r="BV78" s="892"/>
      <c r="BW78" s="892"/>
      <c r="BX78" s="892"/>
      <c r="BY78" s="892"/>
      <c r="BZ78" s="892"/>
      <c r="CA78" s="892"/>
      <c r="CB78" s="892"/>
      <c r="CC78" s="893"/>
    </row>
    <row r="79" spans="1:82">
      <c r="B79" s="899" t="s">
        <v>338</v>
      </c>
      <c r="C79" s="900"/>
      <c r="D79" s="900"/>
      <c r="E79" s="900"/>
      <c r="F79" s="900"/>
      <c r="G79" s="901" t="s">
        <v>339</v>
      </c>
      <c r="H79" s="901"/>
      <c r="I79" s="901"/>
      <c r="J79" s="901"/>
      <c r="K79" s="901"/>
      <c r="L79" s="901"/>
      <c r="M79" s="901"/>
      <c r="N79" s="901"/>
      <c r="O79" s="901"/>
      <c r="P79" s="901"/>
      <c r="Q79" s="901"/>
      <c r="R79" s="901"/>
      <c r="S79" s="901"/>
      <c r="T79" s="901"/>
      <c r="U79" s="901"/>
      <c r="V79" s="901"/>
      <c r="W79" s="901"/>
      <c r="X79" s="901"/>
      <c r="Y79" s="901"/>
      <c r="Z79" s="901"/>
      <c r="AA79" s="901"/>
      <c r="AB79" s="901"/>
      <c r="AC79" s="901"/>
      <c r="AD79" s="901"/>
      <c r="AE79" s="901"/>
      <c r="AF79" s="901"/>
      <c r="AG79" s="901"/>
      <c r="AH79" s="901"/>
      <c r="AI79" s="901"/>
      <c r="AJ79" s="901"/>
      <c r="AK79" s="901"/>
      <c r="AL79" s="901"/>
      <c r="AM79" s="901"/>
      <c r="AN79" s="901"/>
      <c r="AO79" s="901"/>
      <c r="AP79" s="901"/>
      <c r="AQ79" s="901"/>
      <c r="AR79" s="901"/>
      <c r="AS79" s="901"/>
      <c r="AT79" s="901"/>
      <c r="AU79" s="901"/>
      <c r="AV79" s="901"/>
      <c r="AW79" s="901"/>
      <c r="AX79" s="901"/>
      <c r="AY79" s="901"/>
      <c r="AZ79" s="901"/>
      <c r="BA79" s="901"/>
      <c r="BB79" s="901"/>
      <c r="BC79" s="901"/>
      <c r="BD79" s="901"/>
      <c r="BE79" s="901"/>
      <c r="BF79" s="901"/>
      <c r="BG79" s="901"/>
      <c r="BH79" s="901"/>
      <c r="BI79" s="901"/>
      <c r="BJ79" s="901"/>
      <c r="BK79" s="901"/>
      <c r="BL79" s="901"/>
      <c r="BM79" s="901"/>
      <c r="BN79" s="901"/>
      <c r="BO79" s="901"/>
      <c r="BP79" s="901"/>
      <c r="BQ79" s="901"/>
      <c r="BR79" s="901"/>
      <c r="BS79" s="901"/>
      <c r="BT79" s="901"/>
      <c r="BU79" s="901"/>
      <c r="BV79" s="901"/>
      <c r="BW79" s="901"/>
      <c r="BX79" s="901"/>
      <c r="BY79" s="901"/>
      <c r="BZ79" s="901"/>
      <c r="CA79" s="901"/>
      <c r="CB79" s="901"/>
      <c r="CC79" s="902"/>
    </row>
    <row r="80" spans="1:82" s="23" customForma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8"/>
    </row>
    <row r="81" spans="2:81" s="23" customFormat="1">
      <c r="B81" s="29"/>
      <c r="CC81" s="30"/>
    </row>
    <row r="82" spans="2:81" s="23" customFormat="1">
      <c r="B82" s="29"/>
      <c r="CC82" s="30"/>
    </row>
    <row r="83" spans="2:81" s="23" customFormat="1">
      <c r="B83" s="29"/>
      <c r="CC83" s="30"/>
    </row>
    <row r="84" spans="2:81" s="23" customFormat="1">
      <c r="B84" s="29"/>
      <c r="CC84" s="30"/>
    </row>
    <row r="85" spans="2:81" s="23" customFormat="1" ht="15.75" thickBot="1">
      <c r="B85" s="29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CC85" s="30"/>
    </row>
    <row r="86" spans="2:81" s="23" customFormat="1">
      <c r="B86" s="851" t="s">
        <v>340</v>
      </c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8"/>
      <c r="Y86" s="828"/>
      <c r="Z86" s="828"/>
      <c r="AA86" s="828"/>
      <c r="AB86" s="828"/>
      <c r="AC86" s="828"/>
      <c r="AD86" s="828"/>
      <c r="AE86" s="828"/>
      <c r="AF86" s="828"/>
      <c r="AG86" s="828"/>
      <c r="AH86" s="828"/>
      <c r="AI86" s="828"/>
      <c r="AJ86" s="828"/>
      <c r="AK86" s="828"/>
      <c r="AL86" s="828"/>
      <c r="AM86" s="828"/>
      <c r="AN86" s="828"/>
      <c r="AO86" s="828"/>
      <c r="AP86" s="828"/>
      <c r="AQ86" s="828"/>
      <c r="AR86" s="828"/>
      <c r="AS86" s="828"/>
      <c r="AT86" s="828"/>
      <c r="AU86" s="828"/>
      <c r="AV86" s="828"/>
      <c r="AW86" s="828"/>
      <c r="AX86" s="828"/>
      <c r="AY86" s="828"/>
      <c r="AZ86" s="828"/>
      <c r="BA86" s="828"/>
      <c r="BB86" s="828"/>
      <c r="BC86" s="828"/>
      <c r="BD86" s="828"/>
      <c r="BE86" s="828"/>
      <c r="BF86" s="828"/>
      <c r="BG86" s="828"/>
      <c r="BH86" s="828"/>
      <c r="BI86" s="828"/>
      <c r="BJ86" s="828"/>
      <c r="BK86" s="828"/>
      <c r="BL86" s="828"/>
      <c r="BM86" s="828"/>
      <c r="BN86" s="828"/>
      <c r="BO86" s="828"/>
      <c r="BP86" s="828"/>
      <c r="BQ86" s="828"/>
      <c r="BR86" s="828"/>
      <c r="BS86" s="828"/>
      <c r="BT86" s="828"/>
      <c r="BU86" s="828"/>
      <c r="BV86" s="828"/>
      <c r="BW86" s="828"/>
      <c r="BX86" s="828"/>
      <c r="BY86" s="828"/>
      <c r="BZ86" s="828"/>
      <c r="CA86" s="828"/>
      <c r="CB86" s="828"/>
      <c r="CC86" s="850"/>
    </row>
    <row r="87" spans="2:81" s="23" customFormat="1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4"/>
    </row>
    <row r="88" spans="2:81" s="23" customFormat="1"/>
    <row r="89" spans="2:81" s="23" customFormat="1"/>
    <row r="90" spans="2:81" s="23" customFormat="1"/>
    <row r="91" spans="2:81" s="23" customFormat="1"/>
    <row r="92" spans="2:81" s="23" customFormat="1"/>
    <row r="93" spans="2:81" s="23" customFormat="1"/>
    <row r="94" spans="2:81" s="23" customFormat="1" ht="15.75" thickBot="1"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</row>
    <row r="95" spans="2:81" s="23" customFormat="1" ht="24" customHeight="1">
      <c r="F95" s="903" t="s">
        <v>341</v>
      </c>
      <c r="G95" s="903"/>
      <c r="H95" s="903"/>
      <c r="I95" s="903"/>
      <c r="J95" s="903"/>
      <c r="K95" s="903"/>
      <c r="L95" s="903"/>
      <c r="M95" s="903"/>
      <c r="N95" s="903"/>
      <c r="O95" s="903"/>
      <c r="P95" s="903"/>
      <c r="Q95" s="903"/>
      <c r="R95" s="903"/>
      <c r="S95" s="903"/>
      <c r="T95" s="903"/>
      <c r="U95" s="903"/>
      <c r="V95" s="903"/>
      <c r="W95" s="903"/>
      <c r="X95" s="903"/>
      <c r="Y95" s="903"/>
      <c r="Z95" s="903"/>
      <c r="AA95" s="903"/>
      <c r="AE95" s="903" t="s">
        <v>342</v>
      </c>
      <c r="AF95" s="903"/>
      <c r="AG95" s="903"/>
      <c r="AH95" s="903"/>
      <c r="AI95" s="903"/>
      <c r="AJ95" s="903"/>
      <c r="AK95" s="903"/>
      <c r="AL95" s="903"/>
      <c r="AM95" s="903"/>
      <c r="AN95" s="903"/>
      <c r="AO95" s="903"/>
      <c r="AP95" s="903"/>
      <c r="AQ95" s="903"/>
      <c r="AR95" s="903"/>
      <c r="AS95" s="903"/>
      <c r="AT95" s="903"/>
      <c r="AU95" s="903"/>
      <c r="AV95" s="903"/>
      <c r="AW95" s="903"/>
      <c r="AX95" s="903"/>
      <c r="AY95" s="903"/>
      <c r="AZ95" s="903"/>
      <c r="BA95" s="903"/>
      <c r="BE95" s="903" t="s">
        <v>343</v>
      </c>
      <c r="BF95" s="903"/>
      <c r="BG95" s="903"/>
      <c r="BH95" s="903"/>
      <c r="BI95" s="903"/>
      <c r="BJ95" s="903"/>
      <c r="BK95" s="903"/>
      <c r="BL95" s="903"/>
      <c r="BM95" s="903"/>
      <c r="BN95" s="903"/>
      <c r="BO95" s="903"/>
      <c r="BP95" s="903"/>
      <c r="BQ95" s="903"/>
      <c r="BR95" s="903"/>
      <c r="BS95" s="903"/>
      <c r="BT95" s="903"/>
      <c r="BU95" s="903"/>
      <c r="BV95" s="903"/>
      <c r="BW95" s="903"/>
      <c r="BX95" s="903"/>
      <c r="BY95" s="903"/>
      <c r="BZ95" s="903"/>
    </row>
    <row r="96" spans="2:81" s="23" customFormat="1">
      <c r="F96" s="904"/>
      <c r="G96" s="904"/>
      <c r="H96" s="904"/>
      <c r="I96" s="904"/>
      <c r="J96" s="904"/>
      <c r="K96" s="904"/>
      <c r="L96" s="904"/>
      <c r="M96" s="904"/>
      <c r="N96" s="904"/>
      <c r="O96" s="904"/>
      <c r="P96" s="904"/>
      <c r="Q96" s="904"/>
      <c r="R96" s="904"/>
      <c r="S96" s="904"/>
      <c r="T96" s="904"/>
      <c r="U96" s="904"/>
      <c r="V96" s="904"/>
      <c r="W96" s="904"/>
      <c r="X96" s="904"/>
      <c r="Y96" s="904"/>
      <c r="Z96" s="904"/>
      <c r="AA96" s="904"/>
      <c r="AE96" s="904"/>
      <c r="AF96" s="904"/>
      <c r="AG96" s="904"/>
      <c r="AH96" s="904"/>
      <c r="AI96" s="904"/>
      <c r="AJ96" s="904"/>
      <c r="AK96" s="904"/>
      <c r="AL96" s="904"/>
      <c r="AM96" s="904"/>
      <c r="AN96" s="904"/>
      <c r="AO96" s="904"/>
      <c r="AP96" s="904"/>
      <c r="AQ96" s="904"/>
      <c r="AR96" s="904"/>
      <c r="AS96" s="904"/>
      <c r="AT96" s="904"/>
      <c r="AU96" s="904"/>
      <c r="AV96" s="904"/>
      <c r="AW96" s="904"/>
      <c r="AX96" s="904"/>
      <c r="AY96" s="904"/>
      <c r="AZ96" s="904"/>
      <c r="BA96" s="904"/>
      <c r="BE96" s="904"/>
      <c r="BF96" s="904"/>
      <c r="BG96" s="904"/>
      <c r="BH96" s="904"/>
      <c r="BI96" s="904"/>
      <c r="BJ96" s="904"/>
      <c r="BK96" s="904"/>
      <c r="BL96" s="904"/>
      <c r="BM96" s="904"/>
      <c r="BN96" s="904"/>
      <c r="BO96" s="904"/>
      <c r="BP96" s="904"/>
      <c r="BQ96" s="904"/>
      <c r="BR96" s="904"/>
      <c r="BS96" s="904"/>
      <c r="BT96" s="904"/>
      <c r="BU96" s="904"/>
      <c r="BV96" s="904"/>
      <c r="BW96" s="904"/>
      <c r="BX96" s="904"/>
      <c r="BY96" s="904"/>
      <c r="BZ96" s="904"/>
    </row>
    <row r="97" spans="2:81" s="23" customFormat="1"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</row>
    <row r="98" spans="2:81" s="23" customFormat="1"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</row>
    <row r="99" spans="2:81" s="23" customFormat="1"/>
    <row r="100" spans="2:81" s="23" customFormat="1"/>
    <row r="101" spans="2:81" s="23" customFormat="1">
      <c r="B101" s="896" t="s">
        <v>344</v>
      </c>
      <c r="C101" s="896"/>
      <c r="D101" s="896"/>
      <c r="E101" s="896"/>
      <c r="F101" s="896"/>
      <c r="G101" s="896"/>
      <c r="H101" s="896"/>
      <c r="I101" s="896"/>
      <c r="J101" s="896"/>
      <c r="K101" s="896"/>
      <c r="L101" s="896"/>
      <c r="M101" s="896"/>
      <c r="N101" s="896"/>
      <c r="O101" s="896"/>
      <c r="P101" s="896"/>
      <c r="Q101" s="896"/>
      <c r="R101" s="896"/>
      <c r="S101" s="896"/>
      <c r="T101" s="896"/>
      <c r="U101" s="896"/>
      <c r="V101" s="896"/>
      <c r="W101" s="896"/>
      <c r="X101" s="896"/>
      <c r="Y101" s="896"/>
      <c r="Z101" s="896"/>
      <c r="AA101" s="896"/>
      <c r="AB101" s="896"/>
      <c r="AC101" s="896"/>
      <c r="AD101" s="896"/>
      <c r="AE101" s="896"/>
      <c r="AF101" s="896"/>
      <c r="AG101" s="896"/>
      <c r="AH101" s="896"/>
      <c r="AI101" s="896"/>
      <c r="AJ101" s="896"/>
      <c r="AK101" s="896"/>
      <c r="AL101" s="896"/>
      <c r="AM101" s="896"/>
      <c r="AN101" s="896"/>
      <c r="AO101" s="896"/>
      <c r="AP101" s="896"/>
      <c r="AQ101" s="896"/>
      <c r="AR101" s="896"/>
      <c r="AS101" s="896"/>
      <c r="AT101" s="896"/>
      <c r="AU101" s="896"/>
      <c r="AV101" s="896"/>
      <c r="AW101" s="896"/>
      <c r="AX101" s="896"/>
      <c r="AY101" s="896"/>
      <c r="AZ101" s="896"/>
      <c r="BA101" s="896"/>
      <c r="BB101" s="896"/>
      <c r="BC101" s="896"/>
      <c r="BD101" s="896"/>
      <c r="BE101" s="896"/>
      <c r="BF101" s="896"/>
      <c r="BG101" s="896"/>
      <c r="BH101" s="896"/>
      <c r="BI101" s="896"/>
      <c r="BJ101" s="896"/>
      <c r="BK101" s="896"/>
      <c r="BL101" s="896"/>
      <c r="BM101" s="896"/>
      <c r="BN101" s="896"/>
      <c r="BO101" s="896"/>
      <c r="BP101" s="896"/>
      <c r="BQ101" s="896"/>
      <c r="BR101" s="896"/>
      <c r="BS101" s="896"/>
      <c r="BT101" s="896"/>
      <c r="BU101" s="896"/>
      <c r="BV101" s="896"/>
      <c r="BW101" s="896"/>
      <c r="BX101" s="896"/>
      <c r="BY101" s="896"/>
      <c r="BZ101" s="896"/>
      <c r="CA101" s="896"/>
      <c r="CB101" s="896"/>
      <c r="CC101" s="896"/>
    </row>
    <row r="102" spans="2:81" s="23" customFormat="1">
      <c r="B102" s="896"/>
      <c r="C102" s="896"/>
      <c r="D102" s="896"/>
      <c r="E102" s="896"/>
      <c r="F102" s="896"/>
      <c r="G102" s="896"/>
      <c r="H102" s="896"/>
      <c r="I102" s="896"/>
      <c r="J102" s="896"/>
      <c r="K102" s="896"/>
      <c r="L102" s="896"/>
      <c r="M102" s="896"/>
      <c r="N102" s="896"/>
      <c r="O102" s="896"/>
      <c r="P102" s="896"/>
      <c r="Q102" s="896"/>
      <c r="R102" s="896"/>
      <c r="S102" s="896"/>
      <c r="T102" s="896"/>
      <c r="U102" s="896"/>
      <c r="V102" s="896"/>
      <c r="W102" s="896"/>
      <c r="X102" s="896"/>
      <c r="Y102" s="896"/>
      <c r="Z102" s="896"/>
      <c r="AA102" s="896"/>
      <c r="AB102" s="896"/>
      <c r="AC102" s="896"/>
      <c r="AD102" s="896"/>
      <c r="AE102" s="896"/>
      <c r="AF102" s="896"/>
      <c r="AG102" s="896"/>
      <c r="AH102" s="896"/>
      <c r="AI102" s="896"/>
      <c r="AJ102" s="896"/>
      <c r="AK102" s="896"/>
      <c r="AL102" s="896"/>
      <c r="AM102" s="896"/>
      <c r="AN102" s="896"/>
      <c r="AO102" s="896"/>
      <c r="AP102" s="896"/>
      <c r="AQ102" s="896"/>
      <c r="AR102" s="896"/>
      <c r="AS102" s="896"/>
      <c r="AT102" s="896"/>
      <c r="AU102" s="896"/>
      <c r="AV102" s="896"/>
      <c r="AW102" s="896"/>
      <c r="AX102" s="896"/>
      <c r="AY102" s="896"/>
      <c r="AZ102" s="896"/>
      <c r="BA102" s="896"/>
      <c r="BB102" s="896"/>
      <c r="BC102" s="896"/>
      <c r="BD102" s="896"/>
      <c r="BE102" s="896"/>
      <c r="BF102" s="896"/>
      <c r="BG102" s="896"/>
      <c r="BH102" s="896"/>
      <c r="BI102" s="896"/>
      <c r="BJ102" s="896"/>
      <c r="BK102" s="896"/>
      <c r="BL102" s="896"/>
      <c r="BM102" s="896"/>
      <c r="BN102" s="896"/>
      <c r="BO102" s="896"/>
      <c r="BP102" s="896"/>
      <c r="BQ102" s="896"/>
      <c r="BR102" s="896"/>
      <c r="BS102" s="896"/>
      <c r="BT102" s="896"/>
      <c r="BU102" s="896"/>
      <c r="BV102" s="896"/>
      <c r="BW102" s="896"/>
      <c r="BX102" s="896"/>
      <c r="BY102" s="896"/>
      <c r="BZ102" s="896"/>
      <c r="CA102" s="896"/>
      <c r="CB102" s="896"/>
      <c r="CC102" s="896"/>
    </row>
    <row r="103" spans="2:81" s="23" customFormat="1">
      <c r="B103" s="896"/>
      <c r="C103" s="896"/>
      <c r="D103" s="896"/>
      <c r="E103" s="896"/>
      <c r="F103" s="896"/>
      <c r="G103" s="896"/>
      <c r="H103" s="896"/>
      <c r="I103" s="896"/>
      <c r="J103" s="896"/>
      <c r="K103" s="896"/>
      <c r="L103" s="896"/>
      <c r="M103" s="896"/>
      <c r="N103" s="896"/>
      <c r="O103" s="896"/>
      <c r="P103" s="896"/>
      <c r="Q103" s="896"/>
      <c r="R103" s="896"/>
      <c r="S103" s="896"/>
      <c r="T103" s="896"/>
      <c r="U103" s="896"/>
      <c r="V103" s="896"/>
      <c r="W103" s="896"/>
      <c r="X103" s="896"/>
      <c r="Y103" s="896"/>
      <c r="Z103" s="896"/>
      <c r="AA103" s="896"/>
      <c r="AB103" s="896"/>
      <c r="AC103" s="896"/>
      <c r="AD103" s="896"/>
      <c r="AE103" s="896"/>
      <c r="AF103" s="896"/>
      <c r="AG103" s="896"/>
      <c r="AH103" s="896"/>
      <c r="AI103" s="896"/>
      <c r="AJ103" s="896"/>
      <c r="AK103" s="896"/>
      <c r="AL103" s="896"/>
      <c r="AM103" s="896"/>
      <c r="AN103" s="896"/>
      <c r="AO103" s="896"/>
      <c r="AP103" s="896"/>
      <c r="AQ103" s="896"/>
      <c r="AR103" s="896"/>
      <c r="AS103" s="896"/>
      <c r="AT103" s="896"/>
      <c r="AU103" s="896"/>
      <c r="AV103" s="896"/>
      <c r="AW103" s="896"/>
      <c r="AX103" s="896"/>
      <c r="AY103" s="896"/>
      <c r="AZ103" s="896"/>
      <c r="BA103" s="896"/>
      <c r="BB103" s="896"/>
      <c r="BC103" s="896"/>
      <c r="BD103" s="896"/>
      <c r="BE103" s="896"/>
      <c r="BF103" s="896"/>
      <c r="BG103" s="896"/>
      <c r="BH103" s="896"/>
      <c r="BI103" s="896"/>
      <c r="BJ103" s="896"/>
      <c r="BK103" s="896"/>
      <c r="BL103" s="896"/>
      <c r="BM103" s="896"/>
      <c r="BN103" s="896"/>
      <c r="BO103" s="896"/>
      <c r="BP103" s="896"/>
      <c r="BQ103" s="896"/>
      <c r="BR103" s="896"/>
      <c r="BS103" s="896"/>
      <c r="BT103" s="896"/>
      <c r="BU103" s="896"/>
      <c r="BV103" s="896"/>
      <c r="BW103" s="896"/>
      <c r="BX103" s="896"/>
      <c r="BY103" s="896"/>
      <c r="BZ103" s="896"/>
      <c r="CA103" s="896"/>
      <c r="CB103" s="896"/>
      <c r="CC103" s="896"/>
    </row>
    <row r="104" spans="2:81" s="23" customFormat="1"/>
    <row r="105" spans="2:81" s="23" customFormat="1"/>
    <row r="106" spans="2:81" s="23" customFormat="1">
      <c r="B106" s="896" t="s">
        <v>345</v>
      </c>
      <c r="C106" s="896"/>
      <c r="D106" s="896"/>
      <c r="E106" s="896"/>
      <c r="F106" s="896"/>
      <c r="G106" s="896"/>
      <c r="H106" s="896"/>
      <c r="I106" s="896"/>
      <c r="J106" s="896"/>
      <c r="K106" s="896"/>
      <c r="L106" s="896"/>
      <c r="M106" s="896"/>
      <c r="N106" s="896"/>
      <c r="O106" s="896"/>
      <c r="P106" s="896"/>
      <c r="Q106" s="896"/>
      <c r="R106" s="896"/>
      <c r="S106" s="896"/>
      <c r="T106" s="896"/>
      <c r="U106" s="896"/>
      <c r="V106" s="896"/>
      <c r="W106" s="896"/>
      <c r="X106" s="896"/>
      <c r="Y106" s="896"/>
      <c r="Z106" s="896"/>
      <c r="AA106" s="896"/>
      <c r="AB106" s="896"/>
      <c r="AC106" s="896"/>
      <c r="AD106" s="896"/>
      <c r="AE106" s="896"/>
      <c r="AF106" s="896"/>
      <c r="AG106" s="896"/>
      <c r="AH106" s="896"/>
      <c r="AI106" s="896"/>
      <c r="AJ106" s="896"/>
      <c r="AK106" s="896"/>
      <c r="AL106" s="896"/>
      <c r="AM106" s="896"/>
      <c r="AN106" s="896"/>
      <c r="AO106" s="896"/>
      <c r="AP106" s="896"/>
      <c r="AQ106" s="896"/>
      <c r="AR106" s="896"/>
      <c r="AS106" s="896"/>
      <c r="AT106" s="896"/>
      <c r="AU106" s="896"/>
      <c r="AV106" s="896"/>
      <c r="AW106" s="896"/>
      <c r="AX106" s="896"/>
      <c r="AY106" s="896"/>
      <c r="AZ106" s="896"/>
      <c r="BA106" s="896"/>
      <c r="BB106" s="896"/>
      <c r="BC106" s="896"/>
      <c r="BD106" s="896"/>
      <c r="BE106" s="896"/>
      <c r="BF106" s="896"/>
      <c r="BG106" s="896"/>
      <c r="BH106" s="896"/>
      <c r="BI106" s="896"/>
      <c r="BJ106" s="896"/>
      <c r="BK106" s="896"/>
      <c r="BL106" s="896"/>
      <c r="BM106" s="896"/>
      <c r="BN106" s="896"/>
      <c r="BO106" s="896"/>
      <c r="BP106" s="896"/>
      <c r="BQ106" s="896"/>
      <c r="BR106" s="896"/>
      <c r="BS106" s="896"/>
      <c r="BT106" s="896"/>
      <c r="BU106" s="896"/>
      <c r="BV106" s="896"/>
      <c r="BW106" s="896"/>
      <c r="BX106" s="896"/>
      <c r="BY106" s="896"/>
      <c r="BZ106" s="896"/>
      <c r="CA106" s="896"/>
      <c r="CB106" s="896"/>
      <c r="CC106" s="896"/>
    </row>
    <row r="107" spans="2:81" s="23" customFormat="1">
      <c r="B107" s="896"/>
      <c r="C107" s="896"/>
      <c r="D107" s="896"/>
      <c r="E107" s="896"/>
      <c r="F107" s="896"/>
      <c r="G107" s="896"/>
      <c r="H107" s="896"/>
      <c r="I107" s="896"/>
      <c r="J107" s="896"/>
      <c r="K107" s="896"/>
      <c r="L107" s="896"/>
      <c r="M107" s="896"/>
      <c r="N107" s="896"/>
      <c r="O107" s="896"/>
      <c r="P107" s="896"/>
      <c r="Q107" s="896"/>
      <c r="R107" s="896"/>
      <c r="S107" s="896"/>
      <c r="T107" s="896"/>
      <c r="U107" s="896"/>
      <c r="V107" s="896"/>
      <c r="W107" s="896"/>
      <c r="X107" s="896"/>
      <c r="Y107" s="896"/>
      <c r="Z107" s="896"/>
      <c r="AA107" s="896"/>
      <c r="AB107" s="896"/>
      <c r="AC107" s="896"/>
      <c r="AD107" s="896"/>
      <c r="AE107" s="896"/>
      <c r="AF107" s="896"/>
      <c r="AG107" s="896"/>
      <c r="AH107" s="896"/>
      <c r="AI107" s="896"/>
      <c r="AJ107" s="896"/>
      <c r="AK107" s="896"/>
      <c r="AL107" s="896"/>
      <c r="AM107" s="896"/>
      <c r="AN107" s="896"/>
      <c r="AO107" s="896"/>
      <c r="AP107" s="896"/>
      <c r="AQ107" s="896"/>
      <c r="AR107" s="896"/>
      <c r="AS107" s="896"/>
      <c r="AT107" s="896"/>
      <c r="AU107" s="896"/>
      <c r="AV107" s="896"/>
      <c r="AW107" s="896"/>
      <c r="AX107" s="896"/>
      <c r="AY107" s="896"/>
      <c r="AZ107" s="896"/>
      <c r="BA107" s="896"/>
      <c r="BB107" s="896"/>
      <c r="BC107" s="896"/>
      <c r="BD107" s="896"/>
      <c r="BE107" s="896"/>
      <c r="BF107" s="896"/>
      <c r="BG107" s="896"/>
      <c r="BH107" s="896"/>
      <c r="BI107" s="896"/>
      <c r="BJ107" s="896"/>
      <c r="BK107" s="896"/>
      <c r="BL107" s="896"/>
      <c r="BM107" s="896"/>
      <c r="BN107" s="896"/>
      <c r="BO107" s="896"/>
      <c r="BP107" s="896"/>
      <c r="BQ107" s="896"/>
      <c r="BR107" s="896"/>
      <c r="BS107" s="896"/>
      <c r="BT107" s="896"/>
      <c r="BU107" s="896"/>
      <c r="BV107" s="896"/>
      <c r="BW107" s="896"/>
      <c r="BX107" s="896"/>
      <c r="BY107" s="896"/>
      <c r="BZ107" s="896"/>
      <c r="CA107" s="896"/>
      <c r="CB107" s="896"/>
      <c r="CC107" s="896"/>
    </row>
    <row r="108" spans="2:81" s="23" customFormat="1" ht="51.75" customHeight="1">
      <c r="B108" s="896"/>
      <c r="C108" s="896"/>
      <c r="D108" s="896"/>
      <c r="E108" s="896"/>
      <c r="F108" s="896"/>
      <c r="G108" s="896"/>
      <c r="H108" s="896"/>
      <c r="I108" s="896"/>
      <c r="J108" s="896"/>
      <c r="K108" s="896"/>
      <c r="L108" s="896"/>
      <c r="M108" s="896"/>
      <c r="N108" s="896"/>
      <c r="O108" s="896"/>
      <c r="P108" s="896"/>
      <c r="Q108" s="896"/>
      <c r="R108" s="896"/>
      <c r="S108" s="896"/>
      <c r="T108" s="896"/>
      <c r="U108" s="896"/>
      <c r="V108" s="896"/>
      <c r="W108" s="896"/>
      <c r="X108" s="896"/>
      <c r="Y108" s="896"/>
      <c r="Z108" s="896"/>
      <c r="AA108" s="896"/>
      <c r="AB108" s="896"/>
      <c r="AC108" s="896"/>
      <c r="AD108" s="896"/>
      <c r="AE108" s="896"/>
      <c r="AF108" s="896"/>
      <c r="AG108" s="896"/>
      <c r="AH108" s="896"/>
      <c r="AI108" s="896"/>
      <c r="AJ108" s="896"/>
      <c r="AK108" s="896"/>
      <c r="AL108" s="896"/>
      <c r="AM108" s="896"/>
      <c r="AN108" s="896"/>
      <c r="AO108" s="896"/>
      <c r="AP108" s="896"/>
      <c r="AQ108" s="896"/>
      <c r="AR108" s="896"/>
      <c r="AS108" s="896"/>
      <c r="AT108" s="896"/>
      <c r="AU108" s="896"/>
      <c r="AV108" s="896"/>
      <c r="AW108" s="896"/>
      <c r="AX108" s="896"/>
      <c r="AY108" s="896"/>
      <c r="AZ108" s="896"/>
      <c r="BA108" s="896"/>
      <c r="BB108" s="896"/>
      <c r="BC108" s="896"/>
      <c r="BD108" s="896"/>
      <c r="BE108" s="896"/>
      <c r="BF108" s="896"/>
      <c r="BG108" s="896"/>
      <c r="BH108" s="896"/>
      <c r="BI108" s="896"/>
      <c r="BJ108" s="896"/>
      <c r="BK108" s="896"/>
      <c r="BL108" s="896"/>
      <c r="BM108" s="896"/>
      <c r="BN108" s="896"/>
      <c r="BO108" s="896"/>
      <c r="BP108" s="896"/>
      <c r="BQ108" s="896"/>
      <c r="BR108" s="896"/>
      <c r="BS108" s="896"/>
      <c r="BT108" s="896"/>
      <c r="BU108" s="896"/>
      <c r="BV108" s="896"/>
      <c r="BW108" s="896"/>
      <c r="BX108" s="896"/>
      <c r="BY108" s="896"/>
      <c r="BZ108" s="896"/>
      <c r="CA108" s="896"/>
      <c r="CB108" s="896"/>
      <c r="CC108" s="896"/>
    </row>
  </sheetData>
  <mergeCells count="209">
    <mergeCell ref="B101:CC103"/>
    <mergeCell ref="B106:CC108"/>
    <mergeCell ref="B79:F79"/>
    <mergeCell ref="G79:CC79"/>
    <mergeCell ref="B86:CC86"/>
    <mergeCell ref="F95:AA96"/>
    <mergeCell ref="AE95:BA96"/>
    <mergeCell ref="BE95:BZ96"/>
    <mergeCell ref="B70:F70"/>
    <mergeCell ref="G70:CC70"/>
    <mergeCell ref="B77:F77"/>
    <mergeCell ref="G77:CC77"/>
    <mergeCell ref="B78:F78"/>
    <mergeCell ref="G78:CC78"/>
    <mergeCell ref="B66:F66"/>
    <mergeCell ref="G66:CC66"/>
    <mergeCell ref="B67:F67"/>
    <mergeCell ref="G67:CC67"/>
    <mergeCell ref="B68:F69"/>
    <mergeCell ref="G68:CC69"/>
    <mergeCell ref="BR60:BT60"/>
    <mergeCell ref="G62:W62"/>
    <mergeCell ref="X62:Z62"/>
    <mergeCell ref="AD62:CB62"/>
    <mergeCell ref="B65:F65"/>
    <mergeCell ref="G65:CC65"/>
    <mergeCell ref="B54:F54"/>
    <mergeCell ref="G54:CC54"/>
    <mergeCell ref="B55:F63"/>
    <mergeCell ref="G56:W56"/>
    <mergeCell ref="X56:Z56"/>
    <mergeCell ref="AD56:AT56"/>
    <mergeCell ref="AU56:AW56"/>
    <mergeCell ref="BA56:BQ56"/>
    <mergeCell ref="BR56:BT56"/>
    <mergeCell ref="G58:W58"/>
    <mergeCell ref="X58:Z58"/>
    <mergeCell ref="AD58:AT58"/>
    <mergeCell ref="AU58:AW58"/>
    <mergeCell ref="BA58:BQ58"/>
    <mergeCell ref="BR58:BT58"/>
    <mergeCell ref="G60:W60"/>
    <mergeCell ref="X60:Z60"/>
    <mergeCell ref="AD60:AT60"/>
    <mergeCell ref="AU60:AW60"/>
    <mergeCell ref="BA60:BQ60"/>
    <mergeCell ref="AL47:AO47"/>
    <mergeCell ref="AP47:BH47"/>
    <mergeCell ref="BI47:BL47"/>
    <mergeCell ref="B53:F53"/>
    <mergeCell ref="G53:AH53"/>
    <mergeCell ref="AI53:AL53"/>
    <mergeCell ref="AM53:BD53"/>
    <mergeCell ref="BE53:BH53"/>
    <mergeCell ref="BI53:CC53"/>
    <mergeCell ref="B52:F52"/>
    <mergeCell ref="G52:AH52"/>
    <mergeCell ref="AI52:AL52"/>
    <mergeCell ref="AM52:BD52"/>
    <mergeCell ref="BE52:BH52"/>
    <mergeCell ref="BI52:CC52"/>
    <mergeCell ref="AS42:BI42"/>
    <mergeCell ref="BJ42:CC42"/>
    <mergeCell ref="BR44:BS44"/>
    <mergeCell ref="BT44:BW44"/>
    <mergeCell ref="AN49:CC49"/>
    <mergeCell ref="B50:F51"/>
    <mergeCell ref="AI50:BD50"/>
    <mergeCell ref="BE50:CC50"/>
    <mergeCell ref="G51:V51"/>
    <mergeCell ref="W51:AH51"/>
    <mergeCell ref="AI51:BD51"/>
    <mergeCell ref="BE51:CC51"/>
    <mergeCell ref="BM47:CC47"/>
    <mergeCell ref="B48:F48"/>
    <mergeCell ref="G48:AK48"/>
    <mergeCell ref="AL48:BH48"/>
    <mergeCell ref="BI48:CC48"/>
    <mergeCell ref="B49:F49"/>
    <mergeCell ref="G49:V49"/>
    <mergeCell ref="W49:AA49"/>
    <mergeCell ref="AB49:AH49"/>
    <mergeCell ref="AI49:AM49"/>
    <mergeCell ref="B47:F47"/>
    <mergeCell ref="G47:AK47"/>
    <mergeCell ref="B46:F46"/>
    <mergeCell ref="G46:AA46"/>
    <mergeCell ref="AB46:CC46"/>
    <mergeCell ref="BN44:BQ44"/>
    <mergeCell ref="B38:F38"/>
    <mergeCell ref="G38:CC38"/>
    <mergeCell ref="B39:F39"/>
    <mergeCell ref="G39:CC39"/>
    <mergeCell ref="B40:F40"/>
    <mergeCell ref="G40:AA40"/>
    <mergeCell ref="AB40:BB40"/>
    <mergeCell ref="BC40:CC40"/>
    <mergeCell ref="B41:F41"/>
    <mergeCell ref="G41:AA41"/>
    <mergeCell ref="AB41:BB41"/>
    <mergeCell ref="BC41:CC41"/>
    <mergeCell ref="B43:F45"/>
    <mergeCell ref="G44:AA44"/>
    <mergeCell ref="AB44:AR44"/>
    <mergeCell ref="AS44:BI44"/>
    <mergeCell ref="BL44:BM44"/>
    <mergeCell ref="B42:F42"/>
    <mergeCell ref="G42:AA42"/>
    <mergeCell ref="AB42:AR42"/>
    <mergeCell ref="B34:F34"/>
    <mergeCell ref="G34:X34"/>
    <mergeCell ref="Y34:AQ34"/>
    <mergeCell ref="AR34:BJ34"/>
    <mergeCell ref="BK34:CC34"/>
    <mergeCell ref="B35:F37"/>
    <mergeCell ref="G35:AX37"/>
    <mergeCell ref="BD36:BE36"/>
    <mergeCell ref="BG36:BJ36"/>
    <mergeCell ref="BO36:BP36"/>
    <mergeCell ref="BR36:BU36"/>
    <mergeCell ref="B31:F31"/>
    <mergeCell ref="G31:CC31"/>
    <mergeCell ref="B32:F32"/>
    <mergeCell ref="G32:CC32"/>
    <mergeCell ref="B33:F33"/>
    <mergeCell ref="G33:X33"/>
    <mergeCell ref="Y33:AQ33"/>
    <mergeCell ref="AR33:BJ33"/>
    <mergeCell ref="BK33:CC33"/>
    <mergeCell ref="BG29:BJ29"/>
    <mergeCell ref="BK29:CC29"/>
    <mergeCell ref="B30:F30"/>
    <mergeCell ref="G30:AB30"/>
    <mergeCell ref="AC30:AQ30"/>
    <mergeCell ref="AR30:BF30"/>
    <mergeCell ref="BG30:CC30"/>
    <mergeCell ref="B29:F29"/>
    <mergeCell ref="G29:AB29"/>
    <mergeCell ref="AC29:AF29"/>
    <mergeCell ref="AG29:AQ29"/>
    <mergeCell ref="AR29:AU29"/>
    <mergeCell ref="AV29:BF29"/>
    <mergeCell ref="B27:F28"/>
    <mergeCell ref="AI27:AW27"/>
    <mergeCell ref="AX27:BL27"/>
    <mergeCell ref="BM27:CC27"/>
    <mergeCell ref="G28:V28"/>
    <mergeCell ref="W28:AH28"/>
    <mergeCell ref="AI28:AW28"/>
    <mergeCell ref="AX28:BL28"/>
    <mergeCell ref="BM28:CC28"/>
    <mergeCell ref="B26:F26"/>
    <mergeCell ref="G26:V26"/>
    <mergeCell ref="W26:Z26"/>
    <mergeCell ref="AA26:AH26"/>
    <mergeCell ref="AI26:AL26"/>
    <mergeCell ref="AM26:CC26"/>
    <mergeCell ref="BC24:BF24"/>
    <mergeCell ref="BG24:CC24"/>
    <mergeCell ref="B25:F25"/>
    <mergeCell ref="G25:AA25"/>
    <mergeCell ref="AB25:AO25"/>
    <mergeCell ref="AP25:BB25"/>
    <mergeCell ref="BC25:CC25"/>
    <mergeCell ref="B24:F24"/>
    <mergeCell ref="G24:AA24"/>
    <mergeCell ref="AB24:AE24"/>
    <mergeCell ref="AF24:AO24"/>
    <mergeCell ref="AP24:AR24"/>
    <mergeCell ref="AS24:BB24"/>
    <mergeCell ref="B22:F22"/>
    <mergeCell ref="G22:AA22"/>
    <mergeCell ref="AB22:BB22"/>
    <mergeCell ref="BC22:CC22"/>
    <mergeCell ref="B23:F23"/>
    <mergeCell ref="G23:AA23"/>
    <mergeCell ref="AB23:BB23"/>
    <mergeCell ref="BC23:CC23"/>
    <mergeCell ref="B20:F20"/>
    <mergeCell ref="G20:AA20"/>
    <mergeCell ref="AB20:BB20"/>
    <mergeCell ref="BC20:CC20"/>
    <mergeCell ref="B21:F21"/>
    <mergeCell ref="G21:AA21"/>
    <mergeCell ref="AB21:BB21"/>
    <mergeCell ref="BC21:CC21"/>
    <mergeCell ref="B16:F16"/>
    <mergeCell ref="G16:CC16"/>
    <mergeCell ref="B17:F17"/>
    <mergeCell ref="G17:CC17"/>
    <mergeCell ref="B19:F19"/>
    <mergeCell ref="G19:CC19"/>
    <mergeCell ref="BC11:CC11"/>
    <mergeCell ref="B13:F13"/>
    <mergeCell ref="G13:CC13"/>
    <mergeCell ref="B14:F14"/>
    <mergeCell ref="G14:CC14"/>
    <mergeCell ref="B15:F15"/>
    <mergeCell ref="G15:CC15"/>
    <mergeCell ref="B5:CC5"/>
    <mergeCell ref="B6:CC6"/>
    <mergeCell ref="B7:CC7"/>
    <mergeCell ref="B8:CC8"/>
    <mergeCell ref="B9:CC9"/>
    <mergeCell ref="B11:F11"/>
    <mergeCell ref="G11:T11"/>
    <mergeCell ref="U11:AM11"/>
    <mergeCell ref="AN11:AQ11"/>
    <mergeCell ref="AR11:BB11"/>
  </mergeCells>
  <conditionalFormatting sqref="G28:V28">
    <cfRule type="expression" dxfId="8" priority="5">
      <formula>$G$28=""</formula>
    </cfRule>
  </conditionalFormatting>
  <conditionalFormatting sqref="G30:AB30">
    <cfRule type="expression" dxfId="7" priority="6">
      <formula>$G$30=""</formula>
    </cfRule>
  </conditionalFormatting>
  <conditionalFormatting sqref="W51">
    <cfRule type="expression" dxfId="6" priority="1">
      <formula>$G$51="Pasaporte"</formula>
    </cfRule>
    <cfRule type="expression" dxfId="5" priority="2">
      <formula>$G$51="DPI"</formula>
    </cfRule>
  </conditionalFormatting>
  <conditionalFormatting sqref="W28:AH28">
    <cfRule type="expression" dxfId="4" priority="3">
      <formula>$G$28="Pasaporte"</formula>
    </cfRule>
    <cfRule type="expression" dxfId="3" priority="4">
      <formula>$G$28="DPI"</formula>
    </cfRule>
  </conditionalFormatting>
  <pageMargins left="0.31496062992125984" right="0.31496062992125984" top="0.35433070866141736" bottom="0.35433070866141736" header="0.31496062992125984" footer="0.31496062992125984"/>
  <pageSetup scale="85" fitToHeight="0" orientation="portrait" r:id="rId1"/>
  <ignoredErrors>
    <ignoredError sqref="BC23 BC21 AB21 AB23 G21 G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rgb="FFFFC000"/>
    <pageSetUpPr fitToPage="1"/>
  </sheetPr>
  <dimension ref="A4:BC45"/>
  <sheetViews>
    <sheetView showGridLines="0" view="pageLayout" zoomScaleNormal="100" workbookViewId="0">
      <selection activeCell="AO7" sqref="AO7"/>
    </sheetView>
  </sheetViews>
  <sheetFormatPr baseColWidth="10" defaultColWidth="11.42578125" defaultRowHeight="15"/>
  <cols>
    <col min="1" max="55" width="1.5703125" style="1" customWidth="1"/>
  </cols>
  <sheetData>
    <row r="4" spans="1:55">
      <c r="Y4" s="909" t="s">
        <v>29</v>
      </c>
      <c r="Z4" s="909"/>
      <c r="AA4" s="909"/>
      <c r="AB4" s="909"/>
      <c r="AC4" s="909"/>
      <c r="AD4" s="909"/>
      <c r="AE4" s="909"/>
      <c r="AF4" s="909"/>
      <c r="AG4" s="910">
        <f ca="1">+SOLICITUD!H5</f>
        <v>45631</v>
      </c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BA4"/>
      <c r="BB4"/>
      <c r="BC4"/>
    </row>
    <row r="7" spans="1:55">
      <c r="A7" s="905" t="s">
        <v>27</v>
      </c>
      <c r="B7" s="905"/>
      <c r="C7" s="905"/>
      <c r="D7" s="905"/>
      <c r="E7" s="905"/>
      <c r="F7" s="905"/>
      <c r="G7" s="905"/>
      <c r="H7" s="905"/>
      <c r="I7" s="905"/>
      <c r="J7" s="905"/>
      <c r="K7" s="905"/>
    </row>
    <row r="8" spans="1:55">
      <c r="A8" s="2" t="s">
        <v>129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55">
      <c r="A9" s="905" t="s">
        <v>115</v>
      </c>
      <c r="B9" s="905"/>
      <c r="C9" s="905"/>
      <c r="D9" s="905"/>
      <c r="E9" s="905"/>
      <c r="F9" s="905"/>
      <c r="G9" s="905"/>
      <c r="H9" s="905"/>
      <c r="I9" s="905"/>
      <c r="J9" s="905"/>
      <c r="K9" s="905"/>
    </row>
    <row r="11" spans="1:55">
      <c r="A11" s="905" t="s">
        <v>116</v>
      </c>
      <c r="B11" s="905"/>
      <c r="C11" s="905"/>
      <c r="D11" s="905"/>
      <c r="E11" s="905"/>
      <c r="F11" s="905"/>
      <c r="G11" s="905"/>
      <c r="H11" s="905"/>
      <c r="I11" s="905"/>
      <c r="J11" s="905"/>
      <c r="K11" s="905"/>
      <c r="L11" s="905"/>
      <c r="M11" s="905"/>
    </row>
    <row r="13" spans="1:55">
      <c r="A13" s="905" t="s">
        <v>117</v>
      </c>
      <c r="B13" s="905"/>
      <c r="C13" s="905"/>
      <c r="D13" s="905"/>
      <c r="E13" s="905"/>
      <c r="F13" s="905"/>
      <c r="G13" s="905"/>
      <c r="H13" s="905"/>
      <c r="I13" s="905"/>
      <c r="J13" s="905"/>
      <c r="K13" s="905"/>
      <c r="L13" s="905"/>
      <c r="M13" s="905"/>
      <c r="N13" s="911" t="str">
        <f>CONCATENATE(SOLICITUD!A18," ",SOLICITUD!F18," ",SOLICITUD!K18," ",SOLICITUD!P18," ",SOLICITUD!U18,"")</f>
        <v>0 0 0 0 0</v>
      </c>
      <c r="O13" s="911"/>
      <c r="P13" s="911"/>
      <c r="Q13" s="911"/>
      <c r="R13" s="911"/>
      <c r="S13" s="911"/>
      <c r="T13" s="911"/>
      <c r="U13" s="911"/>
      <c r="V13" s="911"/>
      <c r="W13" s="911"/>
      <c r="X13" s="911"/>
      <c r="Y13" s="911"/>
      <c r="Z13" s="911"/>
      <c r="AA13" s="911"/>
      <c r="AB13" s="911"/>
      <c r="AC13" s="911"/>
      <c r="AD13" s="911"/>
      <c r="AE13" s="911"/>
      <c r="AF13" s="911"/>
      <c r="AG13" s="911"/>
      <c r="AH13" s="911"/>
      <c r="AI13" s="911"/>
      <c r="AJ13" s="911"/>
      <c r="AK13" s="911"/>
      <c r="AL13" s="911"/>
      <c r="AM13" s="911"/>
      <c r="AN13" s="911"/>
      <c r="AO13" s="911"/>
      <c r="AP13" s="911"/>
      <c r="AQ13" s="911"/>
      <c r="AR13" s="911"/>
      <c r="AS13" s="911"/>
      <c r="AT13" s="911"/>
      <c r="AU13" s="911"/>
      <c r="AV13" s="911"/>
      <c r="AW13" s="911"/>
      <c r="AX13" s="911"/>
      <c r="AY13" s="911"/>
      <c r="AZ13" s="911"/>
      <c r="BA13" s="911"/>
      <c r="BB13" s="911"/>
      <c r="BC13" s="911"/>
    </row>
    <row r="14" spans="1:55">
      <c r="A14" s="905" t="s">
        <v>118</v>
      </c>
      <c r="B14" s="905"/>
      <c r="C14" s="905"/>
      <c r="D14" s="905"/>
      <c r="E14" s="905"/>
      <c r="F14" s="905"/>
      <c r="G14" s="905"/>
      <c r="H14" s="905"/>
      <c r="I14" s="905"/>
      <c r="J14" s="905"/>
      <c r="K14" s="905"/>
      <c r="L14" s="905"/>
      <c r="M14" s="905"/>
      <c r="N14" s="905"/>
      <c r="O14" s="905"/>
      <c r="P14" s="905"/>
      <c r="Q14" s="905"/>
      <c r="R14" s="912">
        <f>+SOLICITUD!F22</f>
        <v>0</v>
      </c>
      <c r="S14" s="911"/>
      <c r="T14" s="911"/>
      <c r="U14" s="911"/>
      <c r="V14" s="911"/>
      <c r="W14" s="911"/>
      <c r="X14" s="911"/>
      <c r="Y14" s="911"/>
      <c r="Z14" s="911"/>
      <c r="AA14" s="911"/>
      <c r="AB14" s="911"/>
      <c r="AC14" s="913" t="s">
        <v>119</v>
      </c>
      <c r="AD14" s="913"/>
      <c r="AE14" s="913"/>
      <c r="AF14" s="913"/>
      <c r="AG14" s="913"/>
      <c r="AH14" s="913"/>
      <c r="AI14" s="913"/>
      <c r="AJ14" s="913"/>
      <c r="AK14" s="913"/>
      <c r="AL14" s="913"/>
      <c r="AM14" s="913"/>
      <c r="AN14" s="913"/>
      <c r="AO14" s="913"/>
      <c r="AP14" s="913"/>
      <c r="AQ14" s="913"/>
      <c r="AR14" s="913"/>
      <c r="AS14" s="913"/>
      <c r="AT14" s="913"/>
      <c r="AU14" s="913"/>
      <c r="AV14" s="913"/>
      <c r="AW14" s="913"/>
      <c r="AX14" s="913"/>
      <c r="AY14" s="914" t="str">
        <f>+SOLICITUD!A20</f>
        <v>DPI</v>
      </c>
      <c r="AZ14" s="914"/>
      <c r="BA14" s="914"/>
      <c r="BB14" s="914"/>
      <c r="BC14" s="914"/>
    </row>
    <row r="15" spans="1:55">
      <c r="A15" s="905" t="s">
        <v>120</v>
      </c>
      <c r="B15" s="905"/>
      <c r="C15" s="905"/>
      <c r="D15" s="905"/>
      <c r="E15" s="905"/>
      <c r="F15" s="905"/>
      <c r="G15" s="906">
        <f>+SOLICITUD!F20</f>
        <v>0</v>
      </c>
      <c r="H15" s="906"/>
      <c r="I15" s="906"/>
      <c r="J15" s="906"/>
      <c r="K15" s="906"/>
      <c r="L15" s="906"/>
      <c r="M15" s="906"/>
      <c r="N15" s="906"/>
      <c r="O15" s="906"/>
      <c r="P15" s="906"/>
      <c r="Q15" s="906"/>
      <c r="R15" s="906"/>
      <c r="S15" s="906"/>
      <c r="T15" s="906"/>
      <c r="U15" s="3" t="s">
        <v>121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ht="15" customHeight="1">
      <c r="A16" s="908" t="s">
        <v>497</v>
      </c>
      <c r="B16" s="908"/>
      <c r="C16" s="908"/>
      <c r="D16" s="908"/>
      <c r="E16" s="908"/>
      <c r="F16" s="908"/>
      <c r="G16" s="908"/>
      <c r="H16" s="908"/>
      <c r="I16" s="908"/>
      <c r="J16" s="908"/>
      <c r="K16" s="908"/>
      <c r="L16" s="908"/>
      <c r="M16" s="908"/>
      <c r="N16" s="908"/>
      <c r="O16" s="908"/>
      <c r="P16" s="908"/>
      <c r="Q16" s="908"/>
      <c r="R16" s="908"/>
      <c r="S16" s="908"/>
      <c r="T16" s="908"/>
      <c r="U16" s="908"/>
      <c r="V16" s="908"/>
      <c r="W16" s="908"/>
      <c r="X16" s="908"/>
      <c r="Y16" s="908"/>
      <c r="Z16" s="908"/>
      <c r="AA16" s="908"/>
      <c r="AB16" s="908"/>
      <c r="AC16" s="908"/>
      <c r="AD16" s="908"/>
      <c r="AE16" s="908"/>
      <c r="AF16" s="908"/>
      <c r="AG16" s="908"/>
      <c r="AH16" s="908"/>
      <c r="AI16" s="908"/>
      <c r="AJ16" s="908"/>
      <c r="AK16" s="908"/>
      <c r="AL16" s="908"/>
      <c r="AM16" s="908"/>
      <c r="AN16" s="908"/>
      <c r="AO16" s="908"/>
      <c r="AP16" s="908"/>
      <c r="AQ16" s="908"/>
      <c r="AR16" s="908"/>
      <c r="AS16" s="908"/>
      <c r="AT16" s="908"/>
      <c r="AU16" s="908"/>
      <c r="AV16" s="908"/>
      <c r="AW16" s="908"/>
      <c r="AX16" s="908"/>
      <c r="AY16" s="908"/>
      <c r="AZ16" s="908"/>
      <c r="BA16" s="908"/>
      <c r="BB16" s="908"/>
      <c r="BC16" s="908"/>
    </row>
    <row r="17" spans="1:55" ht="15" customHeight="1">
      <c r="A17" s="908"/>
      <c r="B17" s="908"/>
      <c r="C17" s="908"/>
      <c r="D17" s="908"/>
      <c r="E17" s="908"/>
      <c r="F17" s="908"/>
      <c r="G17" s="908"/>
      <c r="H17" s="908"/>
      <c r="I17" s="908"/>
      <c r="J17" s="908"/>
      <c r="K17" s="908"/>
      <c r="L17" s="908"/>
      <c r="M17" s="908"/>
      <c r="N17" s="908"/>
      <c r="O17" s="908"/>
      <c r="P17" s="908"/>
      <c r="Q17" s="908"/>
      <c r="R17" s="908"/>
      <c r="S17" s="908"/>
      <c r="T17" s="908"/>
      <c r="U17" s="908"/>
      <c r="V17" s="908"/>
      <c r="W17" s="908"/>
      <c r="X17" s="908"/>
      <c r="Y17" s="908"/>
      <c r="Z17" s="908"/>
      <c r="AA17" s="908"/>
      <c r="AB17" s="908"/>
      <c r="AC17" s="908"/>
      <c r="AD17" s="908"/>
      <c r="AE17" s="908"/>
      <c r="AF17" s="908"/>
      <c r="AG17" s="908"/>
      <c r="AH17" s="908"/>
      <c r="AI17" s="908"/>
      <c r="AJ17" s="908"/>
      <c r="AK17" s="908"/>
      <c r="AL17" s="908"/>
      <c r="AM17" s="908"/>
      <c r="AN17" s="908"/>
      <c r="AO17" s="908"/>
      <c r="AP17" s="908"/>
      <c r="AQ17" s="908"/>
      <c r="AR17" s="908"/>
      <c r="AS17" s="908"/>
      <c r="AT17" s="908"/>
      <c r="AU17" s="908"/>
      <c r="AV17" s="908"/>
      <c r="AW17" s="908"/>
      <c r="AX17" s="908"/>
      <c r="AY17" s="908"/>
      <c r="AZ17" s="908"/>
      <c r="BA17" s="908"/>
      <c r="BB17" s="908"/>
      <c r="BC17" s="908"/>
    </row>
    <row r="18" spans="1:55">
      <c r="A18" s="908"/>
      <c r="B18" s="908"/>
      <c r="C18" s="908"/>
      <c r="D18" s="908"/>
      <c r="E18" s="908"/>
      <c r="F18" s="908"/>
      <c r="G18" s="908"/>
      <c r="H18" s="908"/>
      <c r="I18" s="908"/>
      <c r="J18" s="908"/>
      <c r="K18" s="908"/>
      <c r="L18" s="908"/>
      <c r="M18" s="908"/>
      <c r="N18" s="908"/>
      <c r="O18" s="908"/>
      <c r="P18" s="908"/>
      <c r="Q18" s="908"/>
      <c r="R18" s="908"/>
      <c r="S18" s="908"/>
      <c r="T18" s="908"/>
      <c r="U18" s="908"/>
      <c r="V18" s="908"/>
      <c r="W18" s="908"/>
      <c r="X18" s="908"/>
      <c r="Y18" s="908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  <c r="AL18" s="908"/>
      <c r="AM18" s="908"/>
      <c r="AN18" s="908"/>
      <c r="AO18" s="908"/>
      <c r="AP18" s="908"/>
      <c r="AQ18" s="908"/>
      <c r="AR18" s="908"/>
      <c r="AS18" s="908"/>
      <c r="AT18" s="908"/>
      <c r="AU18" s="908"/>
      <c r="AV18" s="908"/>
      <c r="AW18" s="908"/>
      <c r="AX18" s="908"/>
      <c r="AY18" s="908"/>
      <c r="AZ18" s="908"/>
      <c r="BA18" s="908"/>
      <c r="BB18" s="908"/>
      <c r="BC18" s="908"/>
    </row>
    <row r="19" spans="1:55">
      <c r="A19" s="908"/>
      <c r="B19" s="908"/>
      <c r="C19" s="908"/>
      <c r="D19" s="908"/>
      <c r="E19" s="908"/>
      <c r="F19" s="908"/>
      <c r="G19" s="908"/>
      <c r="H19" s="908"/>
      <c r="I19" s="908"/>
      <c r="J19" s="908"/>
      <c r="K19" s="908"/>
      <c r="L19" s="908"/>
      <c r="M19" s="908"/>
      <c r="N19" s="908"/>
      <c r="O19" s="908"/>
      <c r="P19" s="908"/>
      <c r="Q19" s="908"/>
      <c r="R19" s="908"/>
      <c r="S19" s="908"/>
      <c r="T19" s="908"/>
      <c r="U19" s="908"/>
      <c r="V19" s="908"/>
      <c r="W19" s="908"/>
      <c r="X19" s="908"/>
      <c r="Y19" s="908"/>
      <c r="Z19" s="908"/>
      <c r="AA19" s="908"/>
      <c r="AB19" s="908"/>
      <c r="AC19" s="908"/>
      <c r="AD19" s="908"/>
      <c r="AE19" s="908"/>
      <c r="AF19" s="908"/>
      <c r="AG19" s="908"/>
      <c r="AH19" s="908"/>
      <c r="AI19" s="908"/>
      <c r="AJ19" s="908"/>
      <c r="AK19" s="908"/>
      <c r="AL19" s="908"/>
      <c r="AM19" s="908"/>
      <c r="AN19" s="908"/>
      <c r="AO19" s="908"/>
      <c r="AP19" s="908"/>
      <c r="AQ19" s="908"/>
      <c r="AR19" s="908"/>
      <c r="AS19" s="908"/>
      <c r="AT19" s="908"/>
      <c r="AU19" s="908"/>
      <c r="AV19" s="908"/>
      <c r="AW19" s="908"/>
      <c r="AX19" s="908"/>
      <c r="AY19" s="908"/>
      <c r="AZ19" s="908"/>
      <c r="BA19" s="908"/>
      <c r="BB19" s="908"/>
      <c r="BC19" s="908"/>
    </row>
    <row r="20" spans="1:55">
      <c r="A20" s="908"/>
      <c r="B20" s="908"/>
      <c r="C20" s="908"/>
      <c r="D20" s="908"/>
      <c r="E20" s="908"/>
      <c r="F20" s="908"/>
      <c r="G20" s="908"/>
      <c r="H20" s="908"/>
      <c r="I20" s="908"/>
      <c r="J20" s="908"/>
      <c r="K20" s="908"/>
      <c r="L20" s="908"/>
      <c r="M20" s="908"/>
      <c r="N20" s="908"/>
      <c r="O20" s="908"/>
      <c r="P20" s="908"/>
      <c r="Q20" s="908"/>
      <c r="R20" s="908"/>
      <c r="S20" s="908"/>
      <c r="T20" s="908"/>
      <c r="U20" s="908"/>
      <c r="V20" s="908"/>
      <c r="W20" s="908"/>
      <c r="X20" s="908"/>
      <c r="Y20" s="908"/>
      <c r="Z20" s="908"/>
      <c r="AA20" s="908"/>
      <c r="AB20" s="908"/>
      <c r="AC20" s="908"/>
      <c r="AD20" s="908"/>
      <c r="AE20" s="908"/>
      <c r="AF20" s="908"/>
      <c r="AG20" s="908"/>
      <c r="AH20" s="908"/>
      <c r="AI20" s="908"/>
      <c r="AJ20" s="908"/>
      <c r="AK20" s="908"/>
      <c r="AL20" s="908"/>
      <c r="AM20" s="908"/>
      <c r="AN20" s="908"/>
      <c r="AO20" s="908"/>
      <c r="AP20" s="908"/>
      <c r="AQ20" s="908"/>
      <c r="AR20" s="908"/>
      <c r="AS20" s="908"/>
      <c r="AT20" s="908"/>
      <c r="AU20" s="908"/>
      <c r="AV20" s="908"/>
      <c r="AW20" s="908"/>
      <c r="AX20" s="908"/>
      <c r="AY20" s="908"/>
      <c r="AZ20" s="908"/>
      <c r="BA20" s="908"/>
      <c r="BB20" s="908"/>
      <c r="BC20" s="908"/>
    </row>
    <row r="21" spans="1:55">
      <c r="A21" s="908"/>
      <c r="B21" s="908"/>
      <c r="C21" s="908"/>
      <c r="D21" s="908"/>
      <c r="E21" s="908"/>
      <c r="F21" s="908"/>
      <c r="G21" s="908"/>
      <c r="H21" s="908"/>
      <c r="I21" s="908"/>
      <c r="J21" s="908"/>
      <c r="K21" s="908"/>
      <c r="L21" s="908"/>
      <c r="M21" s="908"/>
      <c r="N21" s="908"/>
      <c r="O21" s="908"/>
      <c r="P21" s="908"/>
      <c r="Q21" s="908"/>
      <c r="R21" s="908"/>
      <c r="S21" s="908"/>
      <c r="T21" s="908"/>
      <c r="U21" s="908"/>
      <c r="V21" s="908"/>
      <c r="W21" s="908"/>
      <c r="X21" s="908"/>
      <c r="Y21" s="908"/>
      <c r="Z21" s="908"/>
      <c r="AA21" s="908"/>
      <c r="AB21" s="908"/>
      <c r="AC21" s="908"/>
      <c r="AD21" s="908"/>
      <c r="AE21" s="908"/>
      <c r="AF21" s="908"/>
      <c r="AG21" s="908"/>
      <c r="AH21" s="908"/>
      <c r="AI21" s="908"/>
      <c r="AJ21" s="908"/>
      <c r="AK21" s="908"/>
      <c r="AL21" s="908"/>
      <c r="AM21" s="908"/>
      <c r="AN21" s="908"/>
      <c r="AO21" s="908"/>
      <c r="AP21" s="908"/>
      <c r="AQ21" s="908"/>
      <c r="AR21" s="908"/>
      <c r="AS21" s="908"/>
      <c r="AT21" s="908"/>
      <c r="AU21" s="908"/>
      <c r="AV21" s="908"/>
      <c r="AW21" s="908"/>
      <c r="AX21" s="908"/>
      <c r="AY21" s="908"/>
      <c r="AZ21" s="908"/>
      <c r="BA21" s="908"/>
      <c r="BB21" s="908"/>
      <c r="BC21" s="908"/>
    </row>
    <row r="22" spans="1:55">
      <c r="A22" s="916" t="s">
        <v>122</v>
      </c>
      <c r="B22" s="916"/>
      <c r="C22" s="916"/>
      <c r="D22" s="916"/>
      <c r="E22" s="916"/>
      <c r="F22" s="916"/>
      <c r="G22" s="916"/>
      <c r="H22" s="916"/>
      <c r="I22" s="916"/>
      <c r="J22" s="916"/>
      <c r="K22" s="916"/>
      <c r="L22" s="916"/>
      <c r="M22" s="916"/>
      <c r="N22" s="916"/>
      <c r="O22" s="917">
        <v>1</v>
      </c>
      <c r="P22" s="917"/>
      <c r="Q22" s="917"/>
      <c r="R22" s="917"/>
      <c r="S22" s="917"/>
      <c r="T22" s="917"/>
      <c r="U22" s="917"/>
      <c r="V22" s="917"/>
      <c r="W22" s="917"/>
      <c r="X22" s="917"/>
      <c r="Y22" s="3" t="s">
        <v>123</v>
      </c>
    </row>
    <row r="23" spans="1:55" ht="15" customHeight="1">
      <c r="A23" s="908" t="s">
        <v>124</v>
      </c>
      <c r="B23" s="908"/>
      <c r="C23" s="908"/>
      <c r="D23" s="908"/>
      <c r="E23" s="908"/>
      <c r="F23" s="908"/>
      <c r="G23" s="908"/>
      <c r="H23" s="908"/>
      <c r="I23" s="908"/>
      <c r="J23" s="908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8"/>
      <c r="Z23" s="908"/>
      <c r="AA23" s="908"/>
      <c r="AB23" s="908"/>
      <c r="AC23" s="908"/>
      <c r="AD23" s="908"/>
      <c r="AE23" s="908"/>
      <c r="AF23" s="908"/>
      <c r="AG23" s="908"/>
      <c r="AH23" s="908"/>
      <c r="AI23" s="908"/>
      <c r="AJ23" s="908"/>
      <c r="AK23" s="908"/>
      <c r="AL23" s="908"/>
      <c r="AM23" s="908"/>
      <c r="AN23" s="908"/>
      <c r="AO23" s="908"/>
      <c r="AP23" s="908"/>
      <c r="AQ23" s="908"/>
      <c r="AR23" s="908"/>
      <c r="AS23" s="908"/>
      <c r="AT23" s="908"/>
      <c r="AU23" s="908"/>
      <c r="AV23" s="908"/>
      <c r="AW23" s="908"/>
      <c r="AX23" s="908"/>
      <c r="AY23" s="908"/>
      <c r="AZ23" s="908"/>
      <c r="BA23" s="908"/>
      <c r="BB23" s="908"/>
      <c r="BC23" s="908"/>
    </row>
    <row r="24" spans="1:55">
      <c r="A24" s="908"/>
      <c r="B24" s="908"/>
      <c r="C24" s="908"/>
      <c r="D24" s="908"/>
      <c r="E24" s="908"/>
      <c r="F24" s="908"/>
      <c r="G24" s="908"/>
      <c r="H24" s="908"/>
      <c r="I24" s="908"/>
      <c r="J24" s="908"/>
      <c r="K24" s="908"/>
      <c r="L24" s="908"/>
      <c r="M24" s="908"/>
      <c r="N24" s="908"/>
      <c r="O24" s="908"/>
      <c r="P24" s="908"/>
      <c r="Q24" s="908"/>
      <c r="R24" s="908"/>
      <c r="S24" s="908"/>
      <c r="T24" s="908"/>
      <c r="U24" s="908"/>
      <c r="V24" s="908"/>
      <c r="W24" s="908"/>
      <c r="X24" s="908"/>
      <c r="Y24" s="908"/>
      <c r="Z24" s="908"/>
      <c r="AA24" s="908"/>
      <c r="AB24" s="908"/>
      <c r="AC24" s="908"/>
      <c r="AD24" s="908"/>
      <c r="AE24" s="908"/>
      <c r="AF24" s="908"/>
      <c r="AG24" s="908"/>
      <c r="AH24" s="908"/>
      <c r="AI24" s="908"/>
      <c r="AJ24" s="908"/>
      <c r="AK24" s="908"/>
      <c r="AL24" s="908"/>
      <c r="AM24" s="908"/>
      <c r="AN24" s="908"/>
      <c r="AO24" s="908"/>
      <c r="AP24" s="908"/>
      <c r="AQ24" s="908"/>
      <c r="AR24" s="908"/>
      <c r="AS24" s="908"/>
      <c r="AT24" s="908"/>
      <c r="AU24" s="908"/>
      <c r="AV24" s="908"/>
      <c r="AW24" s="908"/>
      <c r="AX24" s="908"/>
      <c r="AY24" s="908"/>
      <c r="AZ24" s="908"/>
      <c r="BA24" s="908"/>
      <c r="BB24" s="908"/>
      <c r="BC24" s="908"/>
    </row>
    <row r="25" spans="1:55">
      <c r="A25" s="908"/>
      <c r="B25" s="908"/>
      <c r="C25" s="908"/>
      <c r="D25" s="908"/>
      <c r="E25" s="908"/>
      <c r="F25" s="908"/>
      <c r="G25" s="908"/>
      <c r="H25" s="908"/>
      <c r="I25" s="908"/>
      <c r="J25" s="908"/>
      <c r="K25" s="908"/>
      <c r="L25" s="908"/>
      <c r="M25" s="908"/>
      <c r="N25" s="908"/>
      <c r="O25" s="908"/>
      <c r="P25" s="908"/>
      <c r="Q25" s="908"/>
      <c r="R25" s="908"/>
      <c r="S25" s="908"/>
      <c r="T25" s="908"/>
      <c r="U25" s="908"/>
      <c r="V25" s="908"/>
      <c r="W25" s="908"/>
      <c r="X25" s="908"/>
      <c r="Y25" s="908"/>
      <c r="Z25" s="908"/>
      <c r="AA25" s="908"/>
      <c r="AB25" s="908"/>
      <c r="AC25" s="908"/>
      <c r="AD25" s="908"/>
      <c r="AE25" s="908"/>
      <c r="AF25" s="908"/>
      <c r="AG25" s="908"/>
      <c r="AH25" s="908"/>
      <c r="AI25" s="908"/>
      <c r="AJ25" s="908"/>
      <c r="AK25" s="908"/>
      <c r="AL25" s="908"/>
      <c r="AM25" s="908"/>
      <c r="AN25" s="908"/>
      <c r="AO25" s="908"/>
      <c r="AP25" s="908"/>
      <c r="AQ25" s="908"/>
      <c r="AR25" s="908"/>
      <c r="AS25" s="908"/>
      <c r="AT25" s="908"/>
      <c r="AU25" s="908"/>
      <c r="AV25" s="908"/>
      <c r="AW25" s="908"/>
      <c r="AX25" s="908"/>
      <c r="AY25" s="908"/>
      <c r="AZ25" s="908"/>
      <c r="BA25" s="908"/>
      <c r="BB25" s="908"/>
      <c r="BC25" s="908"/>
    </row>
    <row r="26" spans="1:55">
      <c r="A26" s="908"/>
      <c r="B26" s="908"/>
      <c r="C26" s="908"/>
      <c r="D26" s="908"/>
      <c r="E26" s="908"/>
      <c r="F26" s="908"/>
      <c r="G26" s="908"/>
      <c r="H26" s="908"/>
      <c r="I26" s="908"/>
      <c r="J26" s="908"/>
      <c r="K26" s="908"/>
      <c r="L26" s="908"/>
      <c r="M26" s="908"/>
      <c r="N26" s="908"/>
      <c r="O26" s="908"/>
      <c r="P26" s="908"/>
      <c r="Q26" s="908"/>
      <c r="R26" s="908"/>
      <c r="S26" s="908"/>
      <c r="T26" s="908"/>
      <c r="U26" s="908"/>
      <c r="V26" s="908"/>
      <c r="W26" s="908"/>
      <c r="X26" s="908"/>
      <c r="Y26" s="908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J26" s="908"/>
      <c r="AK26" s="908"/>
      <c r="AL26" s="908"/>
      <c r="AM26" s="908"/>
      <c r="AN26" s="908"/>
      <c r="AO26" s="908"/>
      <c r="AP26" s="908"/>
      <c r="AQ26" s="908"/>
      <c r="AR26" s="908"/>
      <c r="AS26" s="908"/>
      <c r="AT26" s="908"/>
      <c r="AU26" s="908"/>
      <c r="AV26" s="908"/>
      <c r="AW26" s="908"/>
      <c r="AX26" s="908"/>
      <c r="AY26" s="908"/>
      <c r="AZ26" s="908"/>
      <c r="BA26" s="908"/>
      <c r="BB26" s="908"/>
      <c r="BC26" s="908"/>
    </row>
    <row r="27" spans="1:55">
      <c r="A27" s="908"/>
      <c r="B27" s="908"/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  <c r="AR27" s="908"/>
      <c r="AS27" s="908"/>
      <c r="AT27" s="908"/>
      <c r="AU27" s="908"/>
      <c r="AV27" s="908"/>
      <c r="AW27" s="908"/>
      <c r="AX27" s="908"/>
      <c r="AY27" s="908"/>
      <c r="AZ27" s="908"/>
      <c r="BA27" s="908"/>
      <c r="BB27" s="908"/>
      <c r="BC27" s="908"/>
    </row>
    <row r="28" spans="1:55">
      <c r="A28" s="908"/>
      <c r="B28" s="908"/>
      <c r="C28" s="908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8"/>
      <c r="Z28" s="908"/>
      <c r="AA28" s="908"/>
      <c r="AB28" s="908"/>
      <c r="AC28" s="908"/>
      <c r="AD28" s="908"/>
      <c r="AE28" s="908"/>
      <c r="AF28" s="908"/>
      <c r="AG28" s="908"/>
      <c r="AH28" s="908"/>
      <c r="AI28" s="908"/>
      <c r="AJ28" s="908"/>
      <c r="AK28" s="908"/>
      <c r="AL28" s="908"/>
      <c r="AM28" s="908"/>
      <c r="AN28" s="908"/>
      <c r="AO28" s="908"/>
      <c r="AP28" s="908"/>
      <c r="AQ28" s="908"/>
      <c r="AR28" s="908"/>
      <c r="AS28" s="908"/>
      <c r="AT28" s="908"/>
      <c r="AU28" s="908"/>
      <c r="AV28" s="908"/>
      <c r="AW28" s="908"/>
      <c r="AX28" s="908"/>
      <c r="AY28" s="908"/>
      <c r="AZ28" s="908"/>
      <c r="BA28" s="908"/>
      <c r="BB28" s="908"/>
      <c r="BC28" s="908"/>
    </row>
    <row r="29" spans="1:55">
      <c r="A29" s="908"/>
      <c r="B29" s="908"/>
      <c r="C29" s="908"/>
      <c r="D29" s="908"/>
      <c r="E29" s="908"/>
      <c r="F29" s="908"/>
      <c r="G29" s="908"/>
      <c r="H29" s="908"/>
      <c r="I29" s="908"/>
      <c r="J29" s="908"/>
      <c r="K29" s="908"/>
      <c r="L29" s="908"/>
      <c r="M29" s="908"/>
      <c r="N29" s="908"/>
      <c r="O29" s="908"/>
      <c r="P29" s="908"/>
      <c r="Q29" s="908"/>
      <c r="R29" s="908"/>
      <c r="S29" s="908"/>
      <c r="T29" s="908"/>
      <c r="U29" s="908"/>
      <c r="V29" s="908"/>
      <c r="W29" s="908"/>
      <c r="X29" s="908"/>
      <c r="Y29" s="908"/>
      <c r="Z29" s="908"/>
      <c r="AA29" s="908"/>
      <c r="AB29" s="908"/>
      <c r="AC29" s="908"/>
      <c r="AD29" s="908"/>
      <c r="AE29" s="908"/>
      <c r="AF29" s="908"/>
      <c r="AG29" s="908"/>
      <c r="AH29" s="908"/>
      <c r="AI29" s="908"/>
      <c r="AJ29" s="908"/>
      <c r="AK29" s="908"/>
      <c r="AL29" s="908"/>
      <c r="AM29" s="908"/>
      <c r="AN29" s="908"/>
      <c r="AO29" s="908"/>
      <c r="AP29" s="908"/>
      <c r="AQ29" s="908"/>
      <c r="AR29" s="908"/>
      <c r="AS29" s="908"/>
      <c r="AT29" s="908"/>
      <c r="AU29" s="908"/>
      <c r="AV29" s="908"/>
      <c r="AW29" s="908"/>
      <c r="AX29" s="908"/>
      <c r="AY29" s="908"/>
      <c r="AZ29" s="908"/>
      <c r="BA29" s="908"/>
      <c r="BB29" s="908"/>
      <c r="BC29" s="908"/>
    </row>
    <row r="30" spans="1:5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>
      <c r="A31" s="905" t="s">
        <v>125</v>
      </c>
      <c r="B31" s="905"/>
      <c r="C31" s="905"/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905"/>
      <c r="AC31" s="905"/>
      <c r="AD31" s="905"/>
      <c r="AE31" s="905"/>
      <c r="AF31" s="905"/>
      <c r="AG31" s="905"/>
      <c r="AH31" s="905"/>
      <c r="AI31" s="905"/>
      <c r="AJ31" s="905"/>
      <c r="AK31" s="905"/>
      <c r="AL31" s="905"/>
      <c r="AM31" s="905"/>
      <c r="AN31" s="905"/>
      <c r="AO31" s="905"/>
      <c r="AP31" s="905"/>
      <c r="AQ31" s="905"/>
      <c r="AR31" s="905"/>
      <c r="AS31" s="905"/>
      <c r="AT31" s="905"/>
      <c r="AU31" s="905"/>
      <c r="AV31" s="905"/>
      <c r="AW31" s="905"/>
      <c r="AX31" s="905"/>
      <c r="AY31" s="905"/>
      <c r="AZ31" s="905"/>
      <c r="BA31" s="905"/>
      <c r="BB31" s="905"/>
      <c r="BC31" s="905"/>
    </row>
    <row r="33" spans="1:55">
      <c r="B33" s="918" t="s">
        <v>6</v>
      </c>
      <c r="C33" s="918"/>
      <c r="D33" s="918"/>
      <c r="E33" s="919"/>
      <c r="F33" s="920"/>
      <c r="G33" s="920"/>
      <c r="H33" s="921"/>
      <c r="O33" s="918" t="s">
        <v>7</v>
      </c>
      <c r="P33" s="918"/>
      <c r="Q33" s="918"/>
      <c r="R33" s="919" t="s">
        <v>212</v>
      </c>
      <c r="S33" s="920"/>
      <c r="T33" s="920"/>
      <c r="U33" s="921"/>
      <c r="X33" s="905" t="s">
        <v>126</v>
      </c>
      <c r="Y33" s="905"/>
      <c r="Z33" s="905"/>
      <c r="AA33" s="905"/>
      <c r="AB33" s="905"/>
      <c r="AC33" s="905"/>
      <c r="AD33" s="905"/>
      <c r="AE33" s="905"/>
    </row>
    <row r="35" spans="1:55">
      <c r="A35" s="907"/>
      <c r="B35" s="907"/>
      <c r="C35" s="907"/>
      <c r="D35" s="907"/>
      <c r="E35" s="907"/>
      <c r="F35" s="907"/>
      <c r="G35" s="907"/>
      <c r="H35" s="907"/>
      <c r="I35" s="907"/>
      <c r="J35" s="907"/>
      <c r="K35" s="907"/>
      <c r="L35" s="907"/>
      <c r="M35" s="907"/>
      <c r="N35" s="907"/>
      <c r="O35" s="907"/>
      <c r="P35" s="907"/>
      <c r="Q35" s="907"/>
      <c r="R35" s="907"/>
      <c r="S35" s="907"/>
      <c r="T35" s="907"/>
      <c r="U35" s="907"/>
      <c r="V35" s="907"/>
      <c r="W35" s="907"/>
      <c r="X35" s="907"/>
      <c r="Y35" s="907"/>
      <c r="Z35" s="907"/>
      <c r="AA35" s="907"/>
      <c r="AB35" s="907"/>
      <c r="AC35" s="907"/>
      <c r="AD35" s="907"/>
      <c r="AE35" s="907"/>
      <c r="AF35" s="907"/>
      <c r="AG35" s="907"/>
      <c r="AH35" s="907"/>
      <c r="AI35" s="907"/>
      <c r="AJ35" s="907"/>
      <c r="AK35" s="907"/>
      <c r="AL35" s="907"/>
      <c r="AM35" s="907"/>
      <c r="AN35" s="907"/>
      <c r="AO35" s="907"/>
      <c r="AP35" s="907"/>
      <c r="AQ35" s="907"/>
      <c r="AR35" s="907"/>
      <c r="AS35" s="907"/>
      <c r="AT35" s="907"/>
      <c r="AU35" s="907"/>
      <c r="AV35" s="907"/>
      <c r="AW35" s="907"/>
      <c r="AX35" s="907"/>
      <c r="AY35" s="907"/>
      <c r="AZ35" s="907"/>
      <c r="BA35" s="907"/>
      <c r="BB35" s="907"/>
      <c r="BC35" s="907"/>
    </row>
    <row r="37" spans="1:55">
      <c r="A37" s="907"/>
      <c r="B37" s="907"/>
      <c r="C37" s="907"/>
      <c r="D37" s="907"/>
      <c r="E37" s="907"/>
      <c r="F37" s="907"/>
      <c r="G37" s="907"/>
      <c r="H37" s="907"/>
      <c r="I37" s="907"/>
      <c r="J37" s="907"/>
      <c r="K37" s="907"/>
      <c r="L37" s="907"/>
      <c r="M37" s="907"/>
      <c r="N37" s="907"/>
      <c r="O37" s="907"/>
      <c r="P37" s="907"/>
      <c r="Q37" s="907"/>
      <c r="R37" s="907"/>
      <c r="S37" s="907"/>
      <c r="T37" s="907"/>
      <c r="U37" s="907"/>
      <c r="V37" s="907"/>
      <c r="W37" s="907"/>
      <c r="X37" s="907"/>
      <c r="Y37" s="907"/>
      <c r="Z37" s="907"/>
      <c r="AA37" s="907"/>
      <c r="AB37" s="907"/>
      <c r="AC37" s="907"/>
      <c r="AD37" s="907"/>
      <c r="AE37" s="907"/>
      <c r="AF37" s="907"/>
      <c r="AG37" s="907"/>
      <c r="AH37" s="907"/>
      <c r="AI37" s="907"/>
      <c r="AJ37" s="907"/>
      <c r="AK37" s="907"/>
      <c r="AL37" s="907"/>
      <c r="AM37" s="907"/>
      <c r="AN37" s="907"/>
      <c r="AO37" s="907"/>
      <c r="AP37" s="907"/>
      <c r="AQ37" s="907"/>
      <c r="AR37" s="907"/>
      <c r="AS37" s="907"/>
      <c r="AT37" s="907"/>
      <c r="AU37" s="907"/>
      <c r="AV37" s="907"/>
      <c r="AW37" s="907"/>
      <c r="AX37" s="907"/>
      <c r="AY37" s="907"/>
      <c r="AZ37" s="907"/>
      <c r="BA37" s="907"/>
      <c r="BB37" s="907"/>
      <c r="BC37" s="907"/>
    </row>
    <row r="39" spans="1:55">
      <c r="A39" s="907"/>
      <c r="B39" s="907"/>
      <c r="C39" s="907"/>
      <c r="D39" s="907"/>
      <c r="E39" s="907"/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7"/>
      <c r="Q39" s="907"/>
      <c r="R39" s="907"/>
      <c r="S39" s="907"/>
      <c r="T39" s="907"/>
      <c r="U39" s="907"/>
      <c r="V39" s="907"/>
      <c r="W39" s="907"/>
      <c r="X39" s="907"/>
      <c r="Y39" s="907"/>
      <c r="Z39" s="907"/>
      <c r="AA39" s="907"/>
      <c r="AB39" s="907"/>
      <c r="AC39" s="907"/>
      <c r="AD39" s="907"/>
      <c r="AE39" s="907"/>
      <c r="AF39" s="907"/>
      <c r="AG39" s="907"/>
      <c r="AH39" s="907"/>
      <c r="AI39" s="907"/>
      <c r="AJ39" s="907"/>
      <c r="AK39" s="907"/>
      <c r="AL39" s="907"/>
      <c r="AM39" s="907"/>
      <c r="AN39" s="907"/>
      <c r="AO39" s="907"/>
      <c r="AP39" s="907"/>
      <c r="AQ39" s="907"/>
      <c r="AR39" s="907"/>
      <c r="AS39" s="907"/>
      <c r="AT39" s="907"/>
      <c r="AU39" s="907"/>
      <c r="AV39" s="907"/>
      <c r="AW39" s="907"/>
      <c r="AX39" s="907"/>
      <c r="AY39" s="907"/>
      <c r="AZ39" s="907"/>
      <c r="BA39" s="907"/>
      <c r="BB39" s="907"/>
      <c r="BC39" s="907"/>
    </row>
    <row r="43" spans="1:55">
      <c r="B43" s="922" t="str">
        <f>N13</f>
        <v>0 0 0 0 0</v>
      </c>
      <c r="C43" s="922"/>
      <c r="D43" s="922"/>
      <c r="E43" s="922"/>
      <c r="F43" s="922"/>
      <c r="G43" s="922"/>
      <c r="H43" s="922"/>
      <c r="I43" s="922"/>
      <c r="J43" s="922"/>
      <c r="K43" s="922"/>
      <c r="L43" s="922"/>
      <c r="M43" s="922"/>
      <c r="N43" s="922"/>
      <c r="O43" s="922"/>
      <c r="P43" s="922"/>
      <c r="Q43" s="922"/>
      <c r="R43" s="922"/>
      <c r="S43" s="922"/>
      <c r="T43" s="922"/>
      <c r="U43" s="922"/>
      <c r="V43" s="922"/>
      <c r="W43" s="922"/>
      <c r="X43" s="922"/>
      <c r="Y43" s="922"/>
      <c r="Z43" s="922"/>
      <c r="AA43" s="922"/>
      <c r="AB43" s="922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5">
      <c r="B44" s="909" t="s">
        <v>28</v>
      </c>
      <c r="C44" s="909"/>
      <c r="D44" s="909"/>
      <c r="E44" s="909"/>
      <c r="F44" s="909"/>
      <c r="G44" s="909"/>
      <c r="H44" s="909"/>
      <c r="I44" s="909"/>
      <c r="J44" s="909"/>
      <c r="K44" s="909"/>
      <c r="L44" s="909"/>
      <c r="M44" s="909"/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09"/>
      <c r="Y44" s="909"/>
      <c r="Z44" s="909"/>
      <c r="AA44" s="909"/>
      <c r="AB44" s="909"/>
      <c r="AE44"/>
      <c r="AF44"/>
      <c r="AG44"/>
      <c r="AH44"/>
      <c r="AI44" s="915" t="s">
        <v>11</v>
      </c>
      <c r="AJ44" s="915"/>
      <c r="AK44" s="915"/>
      <c r="AL44" s="915"/>
      <c r="AM44" s="915"/>
      <c r="AN44" s="915"/>
      <c r="AO44" s="915"/>
      <c r="AP44" s="915"/>
      <c r="AQ44" s="915"/>
      <c r="AR44" s="915"/>
      <c r="AS44" s="915"/>
      <c r="AT44" s="915"/>
      <c r="AU44" s="915"/>
      <c r="AV44" s="915"/>
      <c r="AW44" s="915"/>
      <c r="AX44" s="915"/>
      <c r="AY44" s="915"/>
      <c r="AZ44" s="915"/>
      <c r="BA44" s="915"/>
      <c r="BB44" s="915"/>
    </row>
    <row r="45" spans="1:55">
      <c r="A45" s="5">
        <v>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</row>
  </sheetData>
  <mergeCells count="29">
    <mergeCell ref="AI44:BB44"/>
    <mergeCell ref="B44:AB44"/>
    <mergeCell ref="A22:N22"/>
    <mergeCell ref="O22:X22"/>
    <mergeCell ref="A31:BC31"/>
    <mergeCell ref="B33:D33"/>
    <mergeCell ref="E33:H33"/>
    <mergeCell ref="O33:Q33"/>
    <mergeCell ref="R33:U33"/>
    <mergeCell ref="X33:AE33"/>
    <mergeCell ref="B43:AB43"/>
    <mergeCell ref="A35:BC35"/>
    <mergeCell ref="A37:BC37"/>
    <mergeCell ref="Y4:AF4"/>
    <mergeCell ref="AG4:AY4"/>
    <mergeCell ref="A9:K9"/>
    <mergeCell ref="A13:M13"/>
    <mergeCell ref="A14:Q14"/>
    <mergeCell ref="N13:BC13"/>
    <mergeCell ref="R14:AB14"/>
    <mergeCell ref="AC14:AX14"/>
    <mergeCell ref="A11:M11"/>
    <mergeCell ref="A7:K7"/>
    <mergeCell ref="AY14:BC14"/>
    <mergeCell ref="A15:F15"/>
    <mergeCell ref="G15:T15"/>
    <mergeCell ref="A39:BC39"/>
    <mergeCell ref="A16:BC21"/>
    <mergeCell ref="A23:BC29"/>
  </mergeCells>
  <conditionalFormatting sqref="G15">
    <cfRule type="expression" dxfId="2" priority="2">
      <formula>$AY$14="Pasaporte"</formula>
    </cfRule>
    <cfRule type="expression" dxfId="1" priority="3">
      <formula>$AY$14="DPI"</formula>
    </cfRule>
  </conditionalFormatting>
  <conditionalFormatting sqref="O22:X22">
    <cfRule type="expression" dxfId="0" priority="1">
      <formula>$O$22=""</formula>
    </cfRule>
  </conditionalFormatting>
  <dataValidations disablePrompts="1" count="1">
    <dataValidation type="list" allowBlank="1" showInputMessage="1" showErrorMessage="1" sqref="Y4:AF4" xr:uid="{00000000-0002-0000-0500-000000000000}">
      <formula1>PAISES</formula1>
    </dataValidation>
  </dataValidations>
  <pageMargins left="1" right="0.7" top="0.75" bottom="0.75" header="0.3" footer="0.3"/>
  <pageSetup fitToHeight="0" orientation="portrait" r:id="rId1"/>
  <ignoredErrors>
    <ignoredError sqref="A14:BC15 AG4 A13:M13 O13:BC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Z973"/>
  <sheetViews>
    <sheetView showGridLines="0" topLeftCell="A13" workbookViewId="0">
      <selection activeCell="M29" sqref="M29"/>
    </sheetView>
  </sheetViews>
  <sheetFormatPr baseColWidth="10" defaultColWidth="14.42578125" defaultRowHeight="15" customHeight="1"/>
  <cols>
    <col min="1" max="1" width="6.28515625" style="46" customWidth="1"/>
    <col min="2" max="2" width="20.140625" style="46" customWidth="1"/>
    <col min="3" max="3" width="13.7109375" style="46" customWidth="1"/>
    <col min="4" max="6" width="11.42578125" style="46" customWidth="1"/>
    <col min="7" max="7" width="15.85546875" style="46" customWidth="1"/>
    <col min="8" max="8" width="11.7109375" style="46" customWidth="1"/>
    <col min="9" max="9" width="11.42578125" style="46" customWidth="1"/>
    <col min="10" max="10" width="13.85546875" style="46" customWidth="1"/>
    <col min="11" max="26" width="11.42578125" style="46" customWidth="1"/>
    <col min="27" max="16384" width="14.42578125" style="46"/>
  </cols>
  <sheetData>
    <row r="1" spans="1:26" ht="29.25" customHeight="1">
      <c r="A1" s="960" t="s">
        <v>398</v>
      </c>
      <c r="B1" s="955"/>
      <c r="C1" s="76" t="s">
        <v>98</v>
      </c>
      <c r="D1" s="50"/>
      <c r="E1" s="75"/>
      <c r="F1" s="53"/>
      <c r="G1" s="961" t="s">
        <v>32</v>
      </c>
      <c r="H1" s="949"/>
      <c r="I1" s="962" t="s">
        <v>195</v>
      </c>
      <c r="J1" s="949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6" ht="18" customHeight="1">
      <c r="A2" s="57"/>
      <c r="B2" s="56"/>
      <c r="C2" s="127">
        <f ca="1">TODAY()</f>
        <v>45631</v>
      </c>
      <c r="D2" s="50"/>
      <c r="E2" s="55"/>
      <c r="F2" s="49"/>
      <c r="G2" s="963"/>
      <c r="H2" s="949"/>
      <c r="I2" s="963"/>
      <c r="J2" s="949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8" customHeight="1">
      <c r="A3" s="52"/>
      <c r="B3" s="50"/>
      <c r="C3" s="55"/>
      <c r="D3" s="55"/>
      <c r="E3" s="55"/>
      <c r="F3" s="49"/>
      <c r="G3" s="49"/>
      <c r="H3" s="49"/>
      <c r="I3" s="49"/>
      <c r="J3" s="49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20.25" customHeight="1">
      <c r="A4" s="964" t="s">
        <v>432</v>
      </c>
      <c r="B4" s="965"/>
      <c r="C4" s="965"/>
      <c r="D4" s="965"/>
      <c r="E4" s="965"/>
      <c r="F4" s="965"/>
      <c r="G4" s="965"/>
      <c r="H4" s="965"/>
      <c r="I4" s="965"/>
      <c r="J4" s="966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1.2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3.5" customHeight="1">
      <c r="A6" s="124">
        <v>1</v>
      </c>
      <c r="B6" s="967" t="s">
        <v>400</v>
      </c>
      <c r="C6" s="948"/>
      <c r="D6" s="948"/>
      <c r="E6" s="948"/>
      <c r="F6" s="948"/>
      <c r="G6" s="948"/>
      <c r="H6" s="948"/>
      <c r="I6" s="948"/>
      <c r="J6" s="949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4.25" customHeight="1">
      <c r="A7" s="64">
        <v>1.1000000000000001</v>
      </c>
      <c r="B7" s="968" t="s">
        <v>399</v>
      </c>
      <c r="C7" s="949"/>
      <c r="D7" s="968" t="s">
        <v>431</v>
      </c>
      <c r="E7" s="948"/>
      <c r="F7" s="948"/>
      <c r="G7" s="949"/>
      <c r="H7" s="959" t="s">
        <v>430</v>
      </c>
      <c r="I7" s="948"/>
      <c r="J7" s="949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4.25" customHeight="1">
      <c r="A8" s="947">
        <f>DATOS!D13</f>
        <v>0</v>
      </c>
      <c r="B8" s="948"/>
      <c r="C8" s="949"/>
      <c r="D8" s="950">
        <f>DATOS!D14</f>
        <v>0</v>
      </c>
      <c r="E8" s="948"/>
      <c r="F8" s="948"/>
      <c r="G8" s="949"/>
      <c r="H8" s="950">
        <f>+DATOS!D15</f>
        <v>0</v>
      </c>
      <c r="I8" s="948"/>
      <c r="J8" s="9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2.75" customHeight="1">
      <c r="A9" s="123">
        <v>1.4</v>
      </c>
      <c r="B9" s="959" t="s">
        <v>53</v>
      </c>
      <c r="C9" s="949"/>
      <c r="D9" s="959" t="s">
        <v>429</v>
      </c>
      <c r="E9" s="948"/>
      <c r="F9" s="948"/>
      <c r="G9" s="949"/>
      <c r="H9" s="959" t="s">
        <v>428</v>
      </c>
      <c r="I9" s="948"/>
      <c r="J9" s="949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5.75" customHeight="1">
      <c r="A10" s="947">
        <f>DATOS!D10</f>
        <v>0</v>
      </c>
      <c r="B10" s="948"/>
      <c r="C10" s="949"/>
      <c r="D10" s="950">
        <f>DATOS!D11</f>
        <v>0</v>
      </c>
      <c r="E10" s="948"/>
      <c r="F10" s="948"/>
      <c r="G10" s="949"/>
      <c r="H10" s="951">
        <f>+DATOS!D12</f>
        <v>0</v>
      </c>
      <c r="I10" s="948"/>
      <c r="J10" s="949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1.25" customHeight="1">
      <c r="A11" s="122"/>
      <c r="B11" s="51"/>
      <c r="C11" s="51"/>
      <c r="D11" s="51"/>
      <c r="E11" s="51"/>
      <c r="F11" s="51"/>
      <c r="G11" s="51"/>
      <c r="H11" s="51"/>
      <c r="I11" s="51"/>
      <c r="J11" s="12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1.25" customHeight="1">
      <c r="A12" s="120">
        <v>2</v>
      </c>
      <c r="B12" s="952" t="s">
        <v>427</v>
      </c>
      <c r="C12" s="927"/>
      <c r="D12" s="927"/>
      <c r="E12" s="927"/>
      <c r="F12" s="927"/>
      <c r="G12" s="927"/>
      <c r="H12" s="927"/>
      <c r="I12" s="927"/>
      <c r="J12" s="953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6" customHeight="1">
      <c r="A13" s="119"/>
      <c r="B13" s="118"/>
      <c r="C13" s="118"/>
      <c r="D13" s="118"/>
      <c r="E13" s="118"/>
      <c r="F13" s="118"/>
      <c r="G13" s="118"/>
      <c r="H13" s="118"/>
      <c r="I13" s="118"/>
      <c r="J13" s="117"/>
      <c r="K13" s="50"/>
      <c r="L13" s="50"/>
      <c r="M13" s="47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2.75" customHeight="1">
      <c r="A14" s="116">
        <v>2.1</v>
      </c>
      <c r="B14" s="58" t="s">
        <v>426</v>
      </c>
      <c r="C14" s="59"/>
      <c r="D14" s="58"/>
      <c r="E14" s="103" t="str">
        <f>+DATOS!D57</f>
        <v>NO</v>
      </c>
      <c r="F14" s="74"/>
      <c r="G14" s="208" t="s">
        <v>425</v>
      </c>
      <c r="H14" s="103" t="s">
        <v>412</v>
      </c>
      <c r="I14" s="115"/>
      <c r="J14" s="114"/>
      <c r="K14" s="47"/>
      <c r="L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3.5" customHeight="1">
      <c r="A15" s="113">
        <v>2.2999999999999998</v>
      </c>
      <c r="B15" s="58" t="s">
        <v>196</v>
      </c>
      <c r="C15" s="71"/>
      <c r="D15" s="71"/>
      <c r="E15" s="112" t="s">
        <v>424</v>
      </c>
      <c r="F15" s="72"/>
      <c r="G15" s="111"/>
      <c r="H15" s="97" t="s">
        <v>423</v>
      </c>
      <c r="I15" s="97"/>
      <c r="J15" s="110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2.75" customHeight="1">
      <c r="A16" s="954">
        <f>DATOS!D40</f>
        <v>0</v>
      </c>
      <c r="B16" s="945"/>
      <c r="C16" s="945"/>
      <c r="D16" s="955"/>
      <c r="E16" s="944">
        <f>DATOS!D41</f>
        <v>0</v>
      </c>
      <c r="F16" s="945"/>
      <c r="G16" s="955"/>
      <c r="H16" s="944" t="s">
        <v>259</v>
      </c>
      <c r="I16" s="945"/>
      <c r="J16" s="946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23.25" customHeight="1">
      <c r="A17" s="109">
        <v>2.6</v>
      </c>
      <c r="B17" s="956" t="s">
        <v>605</v>
      </c>
      <c r="C17" s="957"/>
      <c r="D17" s="957"/>
      <c r="E17" s="957"/>
      <c r="F17" s="957"/>
      <c r="G17" s="957"/>
      <c r="H17" s="957"/>
      <c r="I17" s="957"/>
      <c r="J17" s="958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2.75" customHeight="1">
      <c r="A18" s="108" t="s">
        <v>422</v>
      </c>
      <c r="B18" s="53"/>
      <c r="C18" s="53" t="s">
        <v>56</v>
      </c>
      <c r="D18" s="53"/>
      <c r="E18" s="53" t="s">
        <v>197</v>
      </c>
      <c r="F18" s="53"/>
      <c r="G18" s="53" t="s">
        <v>57</v>
      </c>
      <c r="H18" s="53"/>
      <c r="I18" s="931" t="s">
        <v>58</v>
      </c>
      <c r="J18" s="932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2.75" customHeight="1">
      <c r="A19" s="929" t="s">
        <v>421</v>
      </c>
      <c r="B19" s="930"/>
      <c r="C19" s="930"/>
      <c r="D19" s="53"/>
      <c r="E19" s="53" t="s">
        <v>420</v>
      </c>
      <c r="F19" s="53"/>
      <c r="G19" s="54"/>
      <c r="H19" s="53"/>
      <c r="I19" s="931"/>
      <c r="J19" s="932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2.75" customHeight="1">
      <c r="A20" s="107" t="s">
        <v>198</v>
      </c>
      <c r="B20" s="106"/>
      <c r="C20" s="933"/>
      <c r="D20" s="934"/>
      <c r="E20" s="934"/>
      <c r="F20" s="934"/>
      <c r="G20" s="934"/>
      <c r="H20" s="934"/>
      <c r="I20" s="934"/>
      <c r="J20" s="935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1.25" customHeight="1">
      <c r="A21" s="105">
        <v>3</v>
      </c>
      <c r="B21" s="936" t="s">
        <v>199</v>
      </c>
      <c r="C21" s="937"/>
      <c r="D21" s="937"/>
      <c r="E21" s="937"/>
      <c r="F21" s="937"/>
      <c r="G21" s="937"/>
      <c r="H21" s="937"/>
      <c r="I21" s="937"/>
      <c r="J21" s="938"/>
      <c r="K21" s="47"/>
      <c r="L21" s="47"/>
      <c r="M21" s="47"/>
      <c r="N21" s="47"/>
      <c r="O21" s="47"/>
      <c r="P21" s="47"/>
      <c r="Q21" s="47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3.5" customHeight="1">
      <c r="A22" s="73" t="s">
        <v>419</v>
      </c>
      <c r="B22" s="58" t="s">
        <v>418</v>
      </c>
      <c r="C22" s="71"/>
      <c r="D22" s="71"/>
      <c r="E22" s="71"/>
      <c r="F22" s="71"/>
      <c r="G22" s="59"/>
      <c r="H22" s="104"/>
      <c r="I22" s="103" t="str">
        <f>+DATOS!D58</f>
        <v>NO</v>
      </c>
      <c r="J22" s="74"/>
      <c r="K22" s="47"/>
      <c r="L22" s="47"/>
      <c r="M22" s="47"/>
      <c r="N22" s="47"/>
      <c r="O22" s="47"/>
      <c r="P22" s="47"/>
      <c r="Q22" s="47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0.5" customHeight="1">
      <c r="A23" s="211">
        <v>3.2</v>
      </c>
      <c r="B23" s="212" t="s">
        <v>417</v>
      </c>
      <c r="C23" s="67" t="s">
        <v>200</v>
      </c>
      <c r="D23" s="101" t="s">
        <v>201</v>
      </c>
      <c r="E23" s="66"/>
      <c r="F23" s="102" t="s">
        <v>202</v>
      </c>
      <c r="G23" s="66" t="s">
        <v>203</v>
      </c>
      <c r="H23" s="102"/>
      <c r="I23" s="101" t="s">
        <v>204</v>
      </c>
      <c r="J23" s="100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3.5" customHeight="1" thickBot="1">
      <c r="A24" s="213"/>
      <c r="B24" s="214"/>
      <c r="C24" s="70" t="s">
        <v>205</v>
      </c>
      <c r="D24" s="69" t="s">
        <v>206</v>
      </c>
      <c r="E24" s="939"/>
      <c r="F24" s="940"/>
      <c r="G24" s="940"/>
      <c r="H24" s="940"/>
      <c r="I24" s="940"/>
      <c r="J24" s="941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" customHeight="1">
      <c r="A25" s="211">
        <v>3.3</v>
      </c>
      <c r="B25" s="942" t="s">
        <v>416</v>
      </c>
      <c r="C25" s="67" t="s">
        <v>207</v>
      </c>
      <c r="D25" s="101"/>
      <c r="E25" s="66" t="s">
        <v>208</v>
      </c>
      <c r="F25" s="66" t="s">
        <v>415</v>
      </c>
      <c r="G25" s="66"/>
      <c r="H25" s="102" t="s">
        <v>209</v>
      </c>
      <c r="I25" s="101" t="s">
        <v>205</v>
      </c>
      <c r="J25" s="100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2.75" customHeight="1" thickBot="1">
      <c r="A26" s="213"/>
      <c r="B26" s="943"/>
      <c r="C26" s="70" t="s">
        <v>210</v>
      </c>
      <c r="D26" s="939"/>
      <c r="E26" s="940"/>
      <c r="F26" s="940"/>
      <c r="G26" s="940"/>
      <c r="H26" s="940"/>
      <c r="I26" s="940"/>
      <c r="J26" s="941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7.25" customHeight="1">
      <c r="A27" s="215">
        <v>3.4</v>
      </c>
      <c r="B27" s="216" t="s">
        <v>414</v>
      </c>
      <c r="C27" s="208"/>
      <c r="D27" s="208"/>
      <c r="E27" s="218"/>
      <c r="F27" s="218" t="s">
        <v>413</v>
      </c>
      <c r="G27" s="218"/>
      <c r="H27" s="99" t="s">
        <v>412</v>
      </c>
      <c r="I27" s="98"/>
      <c r="J27" s="68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4.25" customHeight="1">
      <c r="A28" s="215" t="s">
        <v>411</v>
      </c>
      <c r="B28" s="217" t="s">
        <v>52</v>
      </c>
      <c r="C28" s="209"/>
      <c r="D28" s="210" t="s">
        <v>410</v>
      </c>
      <c r="E28" s="219"/>
      <c r="F28" s="219"/>
      <c r="G28" s="209"/>
      <c r="H28" s="210" t="s">
        <v>409</v>
      </c>
      <c r="I28" s="219"/>
      <c r="J28" s="20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75" customHeight="1">
      <c r="A29" s="926"/>
      <c r="B29" s="927"/>
      <c r="C29" s="928"/>
      <c r="D29" s="926"/>
      <c r="E29" s="927"/>
      <c r="F29" s="927"/>
      <c r="G29" s="928"/>
      <c r="H29" s="926"/>
      <c r="I29" s="927"/>
      <c r="J29" s="928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4.25" customHeight="1">
      <c r="A30" s="65" t="s">
        <v>408</v>
      </c>
      <c r="B30" s="219" t="s">
        <v>53</v>
      </c>
      <c r="C30" s="209"/>
      <c r="D30" s="210" t="s">
        <v>407</v>
      </c>
      <c r="E30" s="219"/>
      <c r="F30" s="209"/>
      <c r="G30" s="210" t="s">
        <v>406</v>
      </c>
      <c r="H30" s="209"/>
      <c r="I30" s="208" t="s">
        <v>405</v>
      </c>
      <c r="J30" s="208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4.25" customHeight="1">
      <c r="A31" s="926"/>
      <c r="B31" s="927"/>
      <c r="C31" s="928"/>
      <c r="D31" s="926"/>
      <c r="E31" s="927"/>
      <c r="F31" s="928"/>
      <c r="G31" s="926"/>
      <c r="H31" s="928"/>
      <c r="I31" s="926" t="s">
        <v>54</v>
      </c>
      <c r="J31" s="92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3.5" customHeight="1">
      <c r="A32" s="220" t="s">
        <v>404</v>
      </c>
      <c r="B32" s="221" t="s">
        <v>196</v>
      </c>
      <c r="C32" s="208"/>
      <c r="D32" s="208"/>
      <c r="E32" s="222" t="s">
        <v>403</v>
      </c>
      <c r="F32" s="222"/>
      <c r="G32" s="222"/>
      <c r="H32" s="222" t="s">
        <v>402</v>
      </c>
      <c r="I32" s="222"/>
      <c r="J32" s="222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6.5" customHeight="1">
      <c r="A33" s="926"/>
      <c r="B33" s="927"/>
      <c r="C33" s="927"/>
      <c r="D33" s="928"/>
      <c r="E33" s="926"/>
      <c r="F33" s="927"/>
      <c r="G33" s="928"/>
      <c r="H33" s="926"/>
      <c r="I33" s="927"/>
      <c r="J33" s="92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0.5" customHeight="1">
      <c r="A34" s="96"/>
      <c r="B34" s="63"/>
      <c r="C34" s="63"/>
      <c r="D34" s="63"/>
      <c r="E34" s="63"/>
      <c r="F34" s="63"/>
      <c r="G34" s="63"/>
      <c r="H34" s="63"/>
      <c r="I34" s="63"/>
      <c r="J34" s="62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1.25" customHeight="1">
      <c r="A35" s="95"/>
      <c r="B35" s="83"/>
      <c r="C35" s="83"/>
      <c r="D35" s="83"/>
      <c r="E35" s="83"/>
      <c r="F35" s="83"/>
      <c r="G35" s="83"/>
      <c r="H35" s="83"/>
      <c r="I35" s="83"/>
      <c r="J35" s="94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0.5" customHeight="1">
      <c r="A36" s="95"/>
      <c r="B36" s="83"/>
      <c r="C36" s="83"/>
      <c r="D36" s="83"/>
      <c r="E36" s="83"/>
      <c r="F36" s="83"/>
      <c r="G36" s="83"/>
      <c r="H36" s="83"/>
      <c r="I36" s="83"/>
      <c r="J36" s="94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6.75" customHeight="1">
      <c r="A37" s="90"/>
      <c r="B37" s="93"/>
      <c r="C37" s="93"/>
      <c r="D37" s="92"/>
      <c r="E37" s="92"/>
      <c r="F37" s="92"/>
      <c r="G37" s="92"/>
      <c r="H37" s="92"/>
      <c r="I37" s="92"/>
      <c r="J37" s="91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0.5" customHeight="1" thickBot="1">
      <c r="A38" s="95"/>
      <c r="B38" s="83"/>
      <c r="C38" s="83"/>
      <c r="D38" s="83"/>
      <c r="E38" s="83"/>
      <c r="F38" s="83"/>
      <c r="G38" s="83"/>
      <c r="H38" s="83"/>
      <c r="I38" s="83"/>
      <c r="J38" s="94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6.5" customHeight="1" thickTop="1">
      <c r="A39" s="90"/>
      <c r="B39" s="93"/>
      <c r="C39" s="93"/>
      <c r="D39" s="923" t="s">
        <v>401</v>
      </c>
      <c r="E39" s="924"/>
      <c r="F39" s="924"/>
      <c r="G39" s="924"/>
      <c r="H39" s="92"/>
      <c r="I39" s="92"/>
      <c r="J39" s="91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0.5" customHeight="1">
      <c r="A40" s="90"/>
      <c r="B40" s="88"/>
      <c r="C40" s="88"/>
      <c r="D40" s="87"/>
      <c r="E40" s="87"/>
      <c r="F40" s="87"/>
      <c r="G40" s="87"/>
      <c r="H40" s="87"/>
      <c r="I40" s="87"/>
      <c r="J40" s="86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0.5" customHeight="1">
      <c r="A41" s="89"/>
      <c r="B41" s="88"/>
      <c r="C41" s="88"/>
      <c r="D41" s="87"/>
      <c r="E41" s="87"/>
      <c r="F41" s="87"/>
      <c r="G41" s="87"/>
      <c r="H41" s="87"/>
      <c r="I41" s="87"/>
      <c r="J41" s="86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30" customHeight="1">
      <c r="A42" s="85"/>
      <c r="B42" s="83"/>
      <c r="C42" s="83"/>
      <c r="D42" s="83"/>
      <c r="E42" s="83"/>
      <c r="F42" s="83"/>
      <c r="G42" s="83"/>
      <c r="H42" s="83"/>
      <c r="I42" s="83"/>
      <c r="J42" s="82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0.5" customHeight="1">
      <c r="A43" s="84"/>
      <c r="B43" s="83"/>
      <c r="C43" s="83"/>
      <c r="D43" s="83"/>
      <c r="E43" s="83"/>
      <c r="F43" s="83"/>
      <c r="G43" s="83"/>
      <c r="H43" s="83"/>
      <c r="I43" s="83"/>
      <c r="J43" s="82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" customHeight="1" thickBot="1">
      <c r="A44" s="84"/>
      <c r="B44" s="83"/>
      <c r="C44" s="83"/>
      <c r="D44" s="83"/>
      <c r="E44" s="83"/>
      <c r="F44" s="83"/>
      <c r="G44" s="83"/>
      <c r="H44" s="83"/>
      <c r="I44" s="83"/>
      <c r="J44" s="82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25.5" customHeight="1" thickTop="1">
      <c r="A45" s="61"/>
      <c r="B45" s="925" t="s">
        <v>392</v>
      </c>
      <c r="C45" s="924"/>
      <c r="D45" s="75"/>
      <c r="E45" s="75"/>
      <c r="F45" s="75"/>
      <c r="G45" s="925" t="s">
        <v>391</v>
      </c>
      <c r="H45" s="924"/>
      <c r="I45" s="924"/>
      <c r="J45" s="60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45" customHeight="1">
      <c r="A46" s="81"/>
      <c r="B46" s="80"/>
      <c r="C46" s="80"/>
      <c r="D46" s="80"/>
      <c r="E46" s="80"/>
      <c r="F46" s="80"/>
      <c r="G46" s="80"/>
      <c r="H46" s="80"/>
      <c r="I46" s="80"/>
      <c r="J46" s="79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2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0.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0.5" customHeight="1">
      <c r="A49" s="48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0.5" customHeight="1">
      <c r="A50" s="48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0.5" customHeight="1">
      <c r="A51" s="48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0.5" customHeight="1">
      <c r="A52" s="48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0.5" customHeight="1">
      <c r="A53" s="48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0.5" customHeight="1">
      <c r="A54" s="48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0.5" customHeight="1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0.5" customHeight="1">
      <c r="A56" s="48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0.5" customHeight="1">
      <c r="A57" s="48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0.5" customHeight="1">
      <c r="A58" s="48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0.5" customHeight="1">
      <c r="A59" s="48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0.5" customHeight="1">
      <c r="A60" s="48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0.5" customHeight="1">
      <c r="A61" s="48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0.5" customHeight="1">
      <c r="A62" s="48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0.5" customHeight="1">
      <c r="A63" s="48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0.5" customHeight="1">
      <c r="A64" s="48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0.5" customHeight="1">
      <c r="A65" s="48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0.5" customHeight="1">
      <c r="A66" s="48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0.5" customHeight="1">
      <c r="A67" s="48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0.5" customHeight="1">
      <c r="A68" s="48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0.5" customHeight="1">
      <c r="A69" s="48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0.5" customHeight="1">
      <c r="A70" s="48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0.5" customHeight="1">
      <c r="A71" s="48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0.5" customHeight="1">
      <c r="A72" s="48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0.5" customHeight="1">
      <c r="A73" s="48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0.5" customHeight="1">
      <c r="A74" s="48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0.5" customHeight="1">
      <c r="A75" s="48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0.5" customHeight="1">
      <c r="A76" s="48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0.5" customHeight="1">
      <c r="A77" s="48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0.5" customHeight="1">
      <c r="A78" s="48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0.5" customHeight="1">
      <c r="A79" s="48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0.5" customHeight="1">
      <c r="A80" s="48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0.5" customHeight="1">
      <c r="A81" s="48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0.5" customHeight="1">
      <c r="A82" s="48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0.5" customHeight="1">
      <c r="A83" s="48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0.5" customHeight="1">
      <c r="A84" s="48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0.5" customHeight="1">
      <c r="A85" s="48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0.5" customHeight="1">
      <c r="A86" s="48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0.5" customHeight="1">
      <c r="A87" s="48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0.5" customHeight="1">
      <c r="A88" s="48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0.5" customHeight="1">
      <c r="A89" s="48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0.5" customHeight="1">
      <c r="A90" s="48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0.5" customHeight="1">
      <c r="A91" s="48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0.5" customHeight="1">
      <c r="A92" s="48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0.5" customHeight="1">
      <c r="A93" s="48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0.5" customHeight="1">
      <c r="A94" s="48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0.5" customHeight="1">
      <c r="A95" s="48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0.5" customHeight="1">
      <c r="A96" s="48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0.5" customHeight="1">
      <c r="A97" s="48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0.5" customHeight="1">
      <c r="A98" s="48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0.5" customHeight="1">
      <c r="A99" s="48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0.5" customHeight="1">
      <c r="A100" s="48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0.5" customHeight="1">
      <c r="A101" s="48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0.5" customHeight="1">
      <c r="A102" s="48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0.5" customHeight="1">
      <c r="A103" s="48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0.5" customHeight="1">
      <c r="A104" s="48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0.5" customHeight="1">
      <c r="A105" s="48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0.5" customHeight="1">
      <c r="A106" s="48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0.5" customHeight="1">
      <c r="A107" s="48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0.5" customHeight="1">
      <c r="A108" s="48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0.5" customHeight="1">
      <c r="A109" s="48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0.5" customHeight="1">
      <c r="A110" s="48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0.5" customHeight="1">
      <c r="A111" s="48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0.5" customHeight="1">
      <c r="A112" s="48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0.5" customHeight="1">
      <c r="A113" s="48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0.5" customHeight="1">
      <c r="A114" s="48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0.5" customHeight="1">
      <c r="A115" s="48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0.5" customHeight="1">
      <c r="A116" s="48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0.5" customHeight="1">
      <c r="A117" s="48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0.5" customHeight="1">
      <c r="A118" s="48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0.5" customHeight="1">
      <c r="A119" s="48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0.5" customHeight="1">
      <c r="A120" s="48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0.5" customHeight="1">
      <c r="A121" s="48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0.5" customHeight="1">
      <c r="A122" s="48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0.5" customHeight="1">
      <c r="A123" s="48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0.5" customHeight="1">
      <c r="A124" s="48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0.5" customHeight="1">
      <c r="A125" s="48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0.5" customHeight="1">
      <c r="A126" s="48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0.5" customHeight="1">
      <c r="A127" s="48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0.5" customHeight="1">
      <c r="A128" s="48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0.5" customHeight="1">
      <c r="A129" s="48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0.5" customHeight="1">
      <c r="A130" s="48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0.5" customHeight="1">
      <c r="A131" s="48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0.5" customHeight="1">
      <c r="A132" s="48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0.5" customHeight="1">
      <c r="A133" s="48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0.5" customHeight="1">
      <c r="A134" s="48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0.5" customHeight="1">
      <c r="A135" s="48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0.5" customHeight="1">
      <c r="A136" s="48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0.5" customHeight="1">
      <c r="A137" s="48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0.5" customHeight="1">
      <c r="A138" s="48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0.5" customHeight="1">
      <c r="A139" s="48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0.5" customHeight="1">
      <c r="A140" s="48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0.5" customHeight="1">
      <c r="A141" s="48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0.5" customHeight="1">
      <c r="A142" s="48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0.5" customHeight="1">
      <c r="A143" s="48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0.5" customHeight="1">
      <c r="A144" s="48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0.5" customHeight="1">
      <c r="A145" s="48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0.5" customHeight="1">
      <c r="A146" s="48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0.5" customHeight="1">
      <c r="A147" s="48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0.5" customHeight="1">
      <c r="A148" s="48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0.5" customHeight="1">
      <c r="A149" s="48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0.5" customHeight="1">
      <c r="A150" s="48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0.5" customHeight="1">
      <c r="A151" s="48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0.5" customHeight="1">
      <c r="A152" s="48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0.5" customHeight="1">
      <c r="A153" s="48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0.5" customHeight="1">
      <c r="A154" s="48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0.5" customHeight="1">
      <c r="A155" s="48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0.5" customHeight="1">
      <c r="A156" s="48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0.5" customHeight="1">
      <c r="A157" s="48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0.5" customHeight="1">
      <c r="A158" s="48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0.5" customHeight="1">
      <c r="A159" s="48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0.5" customHeight="1">
      <c r="A160" s="48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0.5" customHeight="1">
      <c r="A161" s="48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0.5" customHeight="1">
      <c r="A162" s="48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0.5" customHeight="1">
      <c r="A163" s="48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0.5" customHeight="1">
      <c r="A164" s="48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0.5" customHeight="1">
      <c r="A165" s="48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0.5" customHeight="1">
      <c r="A166" s="48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0.5" customHeight="1">
      <c r="A167" s="48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0.5" customHeight="1">
      <c r="A168" s="48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0.5" customHeight="1">
      <c r="A169" s="48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0.5" customHeight="1">
      <c r="A170" s="48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0.5" customHeight="1">
      <c r="A171" s="48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0.5" customHeight="1">
      <c r="A172" s="48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0.5" customHeight="1">
      <c r="A173" s="48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0.5" customHeight="1">
      <c r="A174" s="48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0.5" customHeight="1">
      <c r="A175" s="48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0.5" customHeight="1">
      <c r="A176" s="48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0.5" customHeight="1">
      <c r="A177" s="48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0.5" customHeight="1">
      <c r="A178" s="48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0.5" customHeight="1">
      <c r="A179" s="48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0.5" customHeight="1">
      <c r="A180" s="48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0.5" customHeight="1">
      <c r="A181" s="48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0.5" customHeight="1">
      <c r="A182" s="48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0.5" customHeight="1">
      <c r="A183" s="48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0.5" customHeight="1">
      <c r="A184" s="48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0.5" customHeight="1">
      <c r="A185" s="48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0.5" customHeight="1">
      <c r="A186" s="48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0.5" customHeight="1">
      <c r="A187" s="48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0.5" customHeight="1">
      <c r="A188" s="48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0.5" customHeight="1">
      <c r="A189" s="48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0.5" customHeight="1">
      <c r="A190" s="48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0.5" customHeight="1">
      <c r="A191" s="48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0.5" customHeight="1">
      <c r="A192" s="48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0.5" customHeight="1">
      <c r="A193" s="48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0.5" customHeight="1">
      <c r="A194" s="48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0.5" customHeight="1">
      <c r="A195" s="48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0.5" customHeight="1">
      <c r="A196" s="48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0.5" customHeight="1">
      <c r="A197" s="48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0.5" customHeight="1">
      <c r="A198" s="48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0.5" customHeight="1">
      <c r="A199" s="48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0.5" customHeight="1">
      <c r="A200" s="48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0.5" customHeight="1">
      <c r="A201" s="48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0.5" customHeight="1">
      <c r="A202" s="48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0.5" customHeight="1">
      <c r="A203" s="48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0.5" customHeight="1">
      <c r="A204" s="48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0.5" customHeight="1">
      <c r="A205" s="48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0.5" customHeight="1">
      <c r="A206" s="48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0.5" customHeight="1">
      <c r="A207" s="48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0.5" customHeight="1">
      <c r="A208" s="48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0.5" customHeight="1">
      <c r="A209" s="48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0.5" customHeight="1">
      <c r="A210" s="48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0.5" customHeight="1">
      <c r="A211" s="48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0.5" customHeight="1">
      <c r="A212" s="48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0.5" customHeight="1">
      <c r="A213" s="48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0.5" customHeight="1">
      <c r="A214" s="48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0.5" customHeight="1">
      <c r="A215" s="48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0.5" customHeight="1">
      <c r="A216" s="48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0.5" customHeight="1">
      <c r="A217" s="48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0.5" customHeight="1">
      <c r="A218" s="48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0.5" customHeight="1">
      <c r="A219" s="48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0.5" customHeight="1">
      <c r="A220" s="48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0.5" customHeight="1">
      <c r="A221" s="48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0.5" customHeight="1">
      <c r="A222" s="48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0.5" customHeight="1">
      <c r="A223" s="48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0.5" customHeight="1">
      <c r="A224" s="48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0.5" customHeight="1">
      <c r="A225" s="48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0.5" customHeight="1">
      <c r="A226" s="48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0.5" customHeight="1">
      <c r="A227" s="48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0.5" customHeight="1">
      <c r="A228" s="48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0.5" customHeight="1">
      <c r="A229" s="48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0.5" customHeight="1">
      <c r="A230" s="48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0.5" customHeight="1">
      <c r="A231" s="48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0.5" customHeight="1">
      <c r="A232" s="48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0.5" customHeight="1">
      <c r="A233" s="48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0.5" customHeight="1">
      <c r="A234" s="48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0.5" customHeight="1">
      <c r="A235" s="48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0.5" customHeight="1">
      <c r="A236" s="48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0.5" customHeight="1">
      <c r="A237" s="48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0.5" customHeight="1">
      <c r="A238" s="48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0.5" customHeight="1">
      <c r="A239" s="48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0.5" customHeight="1">
      <c r="A240" s="48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0.5" customHeight="1">
      <c r="A241" s="48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0.5" customHeight="1">
      <c r="A242" s="48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0.5" customHeight="1">
      <c r="A243" s="48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0.5" customHeight="1">
      <c r="A244" s="48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0.5" customHeight="1">
      <c r="A245" s="48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0.5" customHeight="1">
      <c r="A246" s="48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0.5" customHeight="1">
      <c r="A247" s="48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0.5" customHeight="1">
      <c r="A248" s="48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0.5" customHeight="1">
      <c r="A249" s="48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0.5" customHeight="1">
      <c r="A250" s="48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0.5" customHeight="1">
      <c r="A251" s="48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0.5" customHeight="1">
      <c r="A252" s="48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0.5" customHeight="1">
      <c r="A253" s="48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0.5" customHeight="1">
      <c r="A254" s="48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0.5" customHeight="1">
      <c r="A255" s="48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0.5" customHeight="1">
      <c r="A256" s="48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0.5" customHeight="1">
      <c r="A257" s="48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0.5" customHeight="1">
      <c r="A258" s="48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0.5" customHeight="1">
      <c r="A259" s="48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0.5" customHeight="1">
      <c r="A260" s="48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0.5" customHeight="1">
      <c r="A261" s="48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0.5" customHeight="1">
      <c r="A262" s="48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0.5" customHeight="1">
      <c r="A263" s="48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0.5" customHeight="1">
      <c r="A264" s="48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0.5" customHeight="1">
      <c r="A265" s="48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0.5" customHeight="1">
      <c r="A266" s="48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0.5" customHeight="1">
      <c r="A267" s="48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0.5" customHeight="1">
      <c r="A268" s="48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0.5" customHeight="1">
      <c r="A269" s="48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0.5" customHeight="1">
      <c r="A270" s="48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0.5" customHeight="1">
      <c r="A271" s="48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0.5" customHeight="1">
      <c r="A272" s="48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0.5" customHeight="1">
      <c r="A273" s="48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0.5" customHeight="1">
      <c r="A274" s="48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0.5" customHeight="1">
      <c r="A275" s="48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0.5" customHeight="1">
      <c r="A276" s="48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0.5" customHeight="1">
      <c r="A277" s="48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0.5" customHeight="1">
      <c r="A278" s="48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0.5" customHeight="1">
      <c r="A279" s="48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0.5" customHeight="1">
      <c r="A280" s="48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0.5" customHeight="1">
      <c r="A281" s="48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0.5" customHeight="1">
      <c r="A282" s="48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0.5" customHeight="1">
      <c r="A283" s="48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0.5" customHeight="1">
      <c r="A284" s="48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0.5" customHeight="1">
      <c r="A285" s="4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0.5" customHeight="1">
      <c r="A286" s="48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0.5" customHeight="1">
      <c r="A287" s="48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0.5" customHeight="1">
      <c r="A288" s="48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0.5" customHeight="1">
      <c r="A289" s="48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0.5" customHeight="1">
      <c r="A290" s="48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0.5" customHeight="1">
      <c r="A291" s="48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0.5" customHeight="1">
      <c r="A292" s="48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0.5" customHeight="1">
      <c r="A293" s="48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0.5" customHeight="1">
      <c r="A294" s="48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0.5" customHeight="1">
      <c r="A295" s="48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0.5" customHeight="1">
      <c r="A296" s="48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0.5" customHeight="1">
      <c r="A297" s="48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0.5" customHeight="1">
      <c r="A298" s="48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0.5" customHeight="1">
      <c r="A299" s="48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0.5" customHeight="1">
      <c r="A300" s="48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0.5" customHeight="1">
      <c r="A301" s="48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0.5" customHeight="1">
      <c r="A302" s="48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0.5" customHeight="1">
      <c r="A303" s="48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0.5" customHeight="1">
      <c r="A304" s="48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0.5" customHeight="1">
      <c r="A305" s="48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0.5" customHeight="1">
      <c r="A306" s="48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0.5" customHeight="1">
      <c r="A307" s="48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0.5" customHeight="1">
      <c r="A308" s="48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0.5" customHeight="1">
      <c r="A309" s="48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0.5" customHeight="1">
      <c r="A310" s="48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0.5" customHeight="1">
      <c r="A311" s="48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0.5" customHeight="1">
      <c r="A312" s="48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0.5" customHeight="1">
      <c r="A313" s="48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0.5" customHeight="1">
      <c r="A314" s="48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0.5" customHeight="1">
      <c r="A315" s="48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0.5" customHeight="1">
      <c r="A316" s="48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0.5" customHeight="1">
      <c r="A317" s="48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0.5" customHeight="1">
      <c r="A318" s="48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0.5" customHeight="1">
      <c r="A319" s="48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0.5" customHeight="1">
      <c r="A320" s="48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0.5" customHeight="1">
      <c r="A321" s="48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0.5" customHeight="1">
      <c r="A322" s="48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0.5" customHeight="1">
      <c r="A323" s="48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0.5" customHeight="1">
      <c r="A324" s="48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0.5" customHeight="1">
      <c r="A325" s="48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0.5" customHeight="1">
      <c r="A326" s="48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0.5" customHeight="1">
      <c r="A327" s="48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0.5" customHeight="1">
      <c r="A328" s="48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0.5" customHeight="1">
      <c r="A329" s="48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0.5" customHeight="1">
      <c r="A330" s="48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0.5" customHeight="1">
      <c r="A331" s="48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0.5" customHeight="1">
      <c r="A332" s="48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0.5" customHeight="1">
      <c r="A333" s="48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0.5" customHeight="1">
      <c r="A334" s="48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0.5" customHeight="1">
      <c r="A335" s="48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0.5" customHeight="1">
      <c r="A336" s="48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0.5" customHeight="1">
      <c r="A337" s="48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0.5" customHeight="1">
      <c r="A338" s="48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0.5" customHeight="1">
      <c r="A339" s="48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0.5" customHeight="1">
      <c r="A340" s="48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0.5" customHeight="1">
      <c r="A341" s="48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0.5" customHeight="1">
      <c r="A342" s="48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0.5" customHeight="1">
      <c r="A343" s="48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0.5" customHeight="1">
      <c r="A344" s="48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0.5" customHeight="1">
      <c r="A345" s="48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0.5" customHeight="1">
      <c r="A346" s="48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0.5" customHeight="1">
      <c r="A347" s="48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0.5" customHeight="1">
      <c r="A348" s="48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0.5" customHeight="1">
      <c r="A349" s="48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0.5" customHeight="1">
      <c r="A350" s="48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0.5" customHeight="1">
      <c r="A351" s="48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0.5" customHeight="1">
      <c r="A352" s="48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0.5" customHeight="1">
      <c r="A353" s="48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0.5" customHeight="1">
      <c r="A354" s="48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0.5" customHeight="1">
      <c r="A355" s="48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0.5" customHeight="1">
      <c r="A356" s="48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0.5" customHeight="1">
      <c r="A357" s="48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0.5" customHeight="1">
      <c r="A358" s="48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0.5" customHeight="1">
      <c r="A359" s="48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0.5" customHeight="1">
      <c r="A360" s="48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0.5" customHeight="1">
      <c r="A361" s="48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0.5" customHeight="1">
      <c r="A362" s="48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0.5" customHeight="1">
      <c r="A363" s="48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0.5" customHeight="1">
      <c r="A364" s="48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0.5" customHeight="1">
      <c r="A365" s="48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0.5" customHeight="1">
      <c r="A366" s="48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0.5" customHeight="1">
      <c r="A367" s="48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0.5" customHeight="1">
      <c r="A368" s="48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0.5" customHeight="1">
      <c r="A369" s="48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0.5" customHeight="1">
      <c r="A370" s="48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0.5" customHeight="1">
      <c r="A371" s="48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0.5" customHeight="1">
      <c r="A372" s="48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0.5" customHeight="1">
      <c r="A373" s="48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0.5" customHeight="1">
      <c r="A374" s="48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0.5" customHeight="1">
      <c r="A375" s="48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0.5" customHeight="1">
      <c r="A376" s="48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0.5" customHeight="1">
      <c r="A377" s="48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0.5" customHeight="1">
      <c r="A378" s="48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0.5" customHeight="1">
      <c r="A379" s="48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0.5" customHeight="1">
      <c r="A380" s="48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0.5" customHeight="1">
      <c r="A381" s="48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0.5" customHeight="1">
      <c r="A382" s="48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0.5" customHeight="1">
      <c r="A383" s="48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0.5" customHeight="1">
      <c r="A384" s="48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0.5" customHeight="1">
      <c r="A385" s="48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0.5" customHeight="1">
      <c r="A386" s="48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0.5" customHeight="1">
      <c r="A387" s="48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0.5" customHeight="1">
      <c r="A388" s="48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0.5" customHeight="1">
      <c r="A389" s="48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0.5" customHeight="1">
      <c r="A390" s="48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0.5" customHeight="1">
      <c r="A391" s="48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0.5" customHeight="1">
      <c r="A392" s="48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0.5" customHeight="1">
      <c r="A393" s="48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0.5" customHeight="1">
      <c r="A394" s="48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0.5" customHeight="1">
      <c r="A395" s="48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0.5" customHeight="1">
      <c r="A396" s="48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0.5" customHeight="1">
      <c r="A397" s="48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0.5" customHeight="1">
      <c r="A398" s="48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0.5" customHeight="1">
      <c r="A399" s="48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0.5" customHeight="1">
      <c r="A400" s="48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0.5" customHeight="1">
      <c r="A401" s="48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0.5" customHeight="1">
      <c r="A402" s="48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0.5" customHeight="1">
      <c r="A403" s="48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0.5" customHeight="1">
      <c r="A404" s="48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0.5" customHeight="1">
      <c r="A405" s="48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0.5" customHeight="1">
      <c r="A406" s="48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0.5" customHeight="1">
      <c r="A407" s="48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0.5" customHeight="1">
      <c r="A408" s="48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0.5" customHeight="1">
      <c r="A409" s="48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0.5" customHeight="1">
      <c r="A410" s="48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0.5" customHeight="1">
      <c r="A411" s="48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0.5" customHeight="1">
      <c r="A412" s="48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0.5" customHeight="1">
      <c r="A413" s="48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0.5" customHeight="1">
      <c r="A414" s="48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0.5" customHeight="1">
      <c r="A415" s="48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0.5" customHeight="1">
      <c r="A416" s="48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0.5" customHeight="1">
      <c r="A417" s="48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0.5" customHeight="1">
      <c r="A418" s="48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0.5" customHeight="1">
      <c r="A419" s="48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0.5" customHeight="1">
      <c r="A420" s="48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0.5" customHeight="1">
      <c r="A421" s="48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0.5" customHeight="1">
      <c r="A422" s="48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0.5" customHeight="1">
      <c r="A423" s="48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0.5" customHeight="1">
      <c r="A424" s="48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0.5" customHeight="1">
      <c r="A425" s="48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0.5" customHeight="1">
      <c r="A426" s="48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0.5" customHeight="1">
      <c r="A427" s="48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0.5" customHeight="1">
      <c r="A428" s="48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0.5" customHeight="1">
      <c r="A429" s="48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0.5" customHeight="1">
      <c r="A430" s="48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0.5" customHeight="1">
      <c r="A431" s="48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0.5" customHeight="1">
      <c r="A432" s="48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0.5" customHeight="1">
      <c r="A433" s="48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0.5" customHeight="1">
      <c r="A434" s="48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0.5" customHeight="1">
      <c r="A435" s="48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0.5" customHeight="1">
      <c r="A436" s="48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0.5" customHeight="1">
      <c r="A437" s="48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0.5" customHeight="1">
      <c r="A438" s="48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0.5" customHeight="1">
      <c r="A439" s="48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0.5" customHeight="1">
      <c r="A440" s="48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0.5" customHeight="1">
      <c r="A441" s="48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0.5" customHeight="1">
      <c r="A442" s="48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0.5" customHeight="1">
      <c r="A443" s="48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0.5" customHeight="1">
      <c r="A444" s="48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0.5" customHeight="1">
      <c r="A445" s="48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0.5" customHeight="1">
      <c r="A446" s="48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0.5" customHeight="1">
      <c r="A447" s="48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0.5" customHeight="1">
      <c r="A448" s="48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0.5" customHeight="1">
      <c r="A449" s="48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0.5" customHeight="1">
      <c r="A450" s="48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0.5" customHeight="1">
      <c r="A451" s="48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0.5" customHeight="1">
      <c r="A452" s="48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0.5" customHeight="1">
      <c r="A453" s="48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0.5" customHeight="1">
      <c r="A454" s="48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0.5" customHeight="1">
      <c r="A455" s="48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0.5" customHeight="1">
      <c r="A456" s="48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0.5" customHeight="1">
      <c r="A457" s="48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0.5" customHeight="1">
      <c r="A458" s="48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0.5" customHeight="1">
      <c r="A459" s="48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0.5" customHeight="1">
      <c r="A460" s="48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0.5" customHeight="1">
      <c r="A461" s="48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0.5" customHeight="1">
      <c r="A462" s="48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0.5" customHeight="1">
      <c r="A463" s="48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0.5" customHeight="1">
      <c r="A464" s="48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0.5" customHeight="1">
      <c r="A465" s="48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0.5" customHeight="1">
      <c r="A466" s="48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0.5" customHeight="1">
      <c r="A467" s="48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0.5" customHeight="1">
      <c r="A468" s="48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0.5" customHeight="1">
      <c r="A469" s="48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0.5" customHeight="1">
      <c r="A470" s="48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0.5" customHeight="1">
      <c r="A471" s="48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0.5" customHeight="1">
      <c r="A472" s="48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0.5" customHeight="1">
      <c r="A473" s="48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0.5" customHeight="1">
      <c r="A474" s="48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0.5" customHeight="1">
      <c r="A475" s="48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0.5" customHeight="1">
      <c r="A476" s="48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0.5" customHeight="1">
      <c r="A477" s="48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0.5" customHeight="1">
      <c r="A478" s="48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0.5" customHeight="1">
      <c r="A479" s="48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0.5" customHeight="1">
      <c r="A480" s="48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0.5" customHeight="1">
      <c r="A481" s="48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0.5" customHeight="1">
      <c r="A482" s="48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0.5" customHeight="1">
      <c r="A483" s="48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0.5" customHeight="1">
      <c r="A484" s="48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0.5" customHeight="1">
      <c r="A485" s="48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0.5" customHeight="1">
      <c r="A486" s="48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0.5" customHeight="1">
      <c r="A487" s="48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0.5" customHeight="1">
      <c r="A488" s="48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0.5" customHeight="1">
      <c r="A489" s="48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0.5" customHeight="1">
      <c r="A490" s="48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0.5" customHeight="1">
      <c r="A491" s="48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0.5" customHeight="1">
      <c r="A492" s="48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0.5" customHeight="1">
      <c r="A493" s="48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0.5" customHeight="1">
      <c r="A494" s="48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0.5" customHeight="1">
      <c r="A495" s="48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0.5" customHeight="1">
      <c r="A496" s="48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0.5" customHeight="1">
      <c r="A497" s="48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0.5" customHeight="1">
      <c r="A498" s="48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0.5" customHeight="1">
      <c r="A499" s="48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0.5" customHeight="1">
      <c r="A500" s="48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0.5" customHeight="1">
      <c r="A501" s="48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0.5" customHeight="1">
      <c r="A502" s="48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0.5" customHeight="1">
      <c r="A503" s="48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0.5" customHeight="1">
      <c r="A504" s="48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0.5" customHeight="1">
      <c r="A505" s="48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0.5" customHeight="1">
      <c r="A506" s="48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0.5" customHeight="1">
      <c r="A507" s="48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0.5" customHeight="1">
      <c r="A508" s="48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0.5" customHeight="1">
      <c r="A509" s="48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0.5" customHeight="1">
      <c r="A510" s="48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0.5" customHeight="1">
      <c r="A511" s="48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0.5" customHeight="1">
      <c r="A512" s="48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0.5" customHeight="1">
      <c r="A513" s="48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0.5" customHeight="1">
      <c r="A514" s="48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0.5" customHeight="1">
      <c r="A515" s="48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0.5" customHeight="1">
      <c r="A516" s="48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0.5" customHeight="1">
      <c r="A517" s="48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0.5" customHeight="1">
      <c r="A518" s="48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0.5" customHeight="1">
      <c r="A519" s="48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0.5" customHeight="1">
      <c r="A520" s="48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0.5" customHeight="1">
      <c r="A521" s="48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0.5" customHeight="1">
      <c r="A522" s="48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0.5" customHeight="1">
      <c r="A523" s="48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0.5" customHeight="1">
      <c r="A524" s="48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0.5" customHeight="1">
      <c r="A525" s="48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0.5" customHeight="1">
      <c r="A526" s="48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0.5" customHeight="1">
      <c r="A527" s="48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0.5" customHeight="1">
      <c r="A528" s="48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0.5" customHeight="1">
      <c r="A529" s="48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0.5" customHeight="1">
      <c r="A530" s="48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0.5" customHeight="1">
      <c r="A531" s="48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0.5" customHeight="1">
      <c r="A532" s="48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0.5" customHeight="1">
      <c r="A533" s="48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0.5" customHeight="1">
      <c r="A534" s="48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0.5" customHeight="1">
      <c r="A535" s="48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0.5" customHeight="1">
      <c r="A536" s="48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0.5" customHeight="1">
      <c r="A537" s="48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0.5" customHeight="1">
      <c r="A538" s="48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0.5" customHeight="1">
      <c r="A539" s="48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0.5" customHeight="1">
      <c r="A540" s="48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0.5" customHeight="1">
      <c r="A541" s="48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0.5" customHeight="1">
      <c r="A542" s="48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0.5" customHeight="1">
      <c r="A543" s="48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0.5" customHeight="1">
      <c r="A544" s="48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0.5" customHeight="1">
      <c r="A545" s="48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0.5" customHeight="1">
      <c r="A546" s="48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0.5" customHeight="1">
      <c r="A547" s="48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0.5" customHeight="1">
      <c r="A548" s="48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0.5" customHeight="1">
      <c r="A549" s="48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0.5" customHeight="1">
      <c r="A550" s="48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0.5" customHeight="1">
      <c r="A551" s="48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0.5" customHeight="1">
      <c r="A552" s="48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0.5" customHeight="1">
      <c r="A553" s="48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0.5" customHeight="1">
      <c r="A554" s="48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0.5" customHeight="1">
      <c r="A555" s="48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0.5" customHeight="1">
      <c r="A556" s="48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0.5" customHeight="1">
      <c r="A557" s="48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0.5" customHeight="1">
      <c r="A558" s="48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0.5" customHeight="1">
      <c r="A559" s="48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0.5" customHeight="1">
      <c r="A560" s="48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0.5" customHeight="1">
      <c r="A561" s="48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0.5" customHeight="1">
      <c r="A562" s="48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0.5" customHeight="1">
      <c r="A563" s="48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0.5" customHeight="1">
      <c r="A564" s="48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0.5" customHeight="1">
      <c r="A565" s="48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0.5" customHeight="1">
      <c r="A566" s="48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0.5" customHeight="1">
      <c r="A567" s="48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0.5" customHeight="1">
      <c r="A568" s="48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0.5" customHeight="1">
      <c r="A569" s="48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0.5" customHeight="1">
      <c r="A570" s="48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0.5" customHeight="1">
      <c r="A571" s="48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0.5" customHeight="1">
      <c r="A572" s="48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0.5" customHeight="1">
      <c r="A573" s="48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0.5" customHeight="1">
      <c r="A574" s="48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0.5" customHeight="1">
      <c r="A575" s="48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0.5" customHeight="1">
      <c r="A576" s="48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0.5" customHeight="1">
      <c r="A577" s="48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0.5" customHeight="1">
      <c r="A578" s="48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0.5" customHeight="1">
      <c r="A579" s="48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0.5" customHeight="1">
      <c r="A580" s="48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0.5" customHeight="1">
      <c r="A581" s="48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0.5" customHeight="1">
      <c r="A582" s="48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0.5" customHeight="1">
      <c r="A583" s="48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0.5" customHeight="1">
      <c r="A584" s="48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0.5" customHeight="1">
      <c r="A585" s="48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0.5" customHeight="1">
      <c r="A586" s="48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0.5" customHeight="1">
      <c r="A587" s="48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0.5" customHeight="1">
      <c r="A588" s="48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0.5" customHeight="1">
      <c r="A589" s="48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0.5" customHeight="1">
      <c r="A590" s="48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0.5" customHeight="1">
      <c r="A591" s="48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0.5" customHeight="1">
      <c r="A592" s="48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0.5" customHeight="1">
      <c r="A593" s="48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0.5" customHeight="1">
      <c r="A594" s="48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0.5" customHeight="1">
      <c r="A595" s="48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0.5" customHeight="1">
      <c r="A596" s="48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0.5" customHeight="1">
      <c r="A597" s="48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0.5" customHeight="1">
      <c r="A598" s="48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0.5" customHeight="1">
      <c r="A599" s="48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0.5" customHeight="1">
      <c r="A600" s="48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0.5" customHeight="1">
      <c r="A601" s="48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0.5" customHeight="1">
      <c r="A602" s="48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0.5" customHeight="1">
      <c r="A603" s="48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0.5" customHeight="1">
      <c r="A604" s="48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0.5" customHeight="1">
      <c r="A605" s="48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0.5" customHeight="1">
      <c r="A606" s="48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0.5" customHeight="1">
      <c r="A607" s="48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0.5" customHeight="1">
      <c r="A608" s="48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0.5" customHeight="1">
      <c r="A609" s="48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0.5" customHeight="1">
      <c r="A610" s="48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0.5" customHeight="1">
      <c r="A611" s="48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0.5" customHeight="1">
      <c r="A612" s="48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0.5" customHeight="1">
      <c r="A613" s="48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0.5" customHeight="1">
      <c r="A614" s="48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0.5" customHeight="1">
      <c r="A615" s="48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0.5" customHeight="1">
      <c r="A616" s="48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0.5" customHeight="1">
      <c r="A617" s="48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0.5" customHeight="1">
      <c r="A618" s="48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0.5" customHeight="1">
      <c r="A619" s="48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0.5" customHeight="1">
      <c r="A620" s="48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0.5" customHeight="1">
      <c r="A621" s="48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0.5" customHeight="1">
      <c r="A622" s="48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0.5" customHeight="1">
      <c r="A623" s="48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0.5" customHeight="1">
      <c r="A624" s="48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0.5" customHeight="1">
      <c r="A625" s="48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0.5" customHeight="1">
      <c r="A626" s="48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0.5" customHeight="1">
      <c r="A627" s="48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0.5" customHeight="1">
      <c r="A628" s="48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0.5" customHeight="1">
      <c r="A629" s="48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0.5" customHeight="1">
      <c r="A630" s="48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0.5" customHeight="1">
      <c r="A631" s="48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0.5" customHeight="1">
      <c r="A632" s="48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0.5" customHeight="1">
      <c r="A633" s="48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0.5" customHeight="1">
      <c r="A634" s="48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0.5" customHeight="1">
      <c r="A635" s="48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0.5" customHeight="1">
      <c r="A636" s="48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0.5" customHeight="1">
      <c r="A637" s="48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0.5" customHeight="1">
      <c r="A638" s="48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0.5" customHeight="1">
      <c r="A639" s="48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0.5" customHeight="1">
      <c r="A640" s="48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0.5" customHeight="1">
      <c r="A641" s="48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0.5" customHeight="1">
      <c r="A642" s="48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0.5" customHeight="1">
      <c r="A643" s="48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0.5" customHeight="1">
      <c r="A644" s="48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0.5" customHeight="1">
      <c r="A645" s="48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0.5" customHeight="1">
      <c r="A646" s="48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0.5" customHeight="1">
      <c r="A647" s="48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0.5" customHeight="1">
      <c r="A648" s="48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0.5" customHeight="1">
      <c r="A649" s="48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0.5" customHeight="1">
      <c r="A650" s="48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0.5" customHeight="1">
      <c r="A651" s="48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0.5" customHeight="1">
      <c r="A652" s="48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0.5" customHeight="1">
      <c r="A653" s="48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0.5" customHeight="1">
      <c r="A654" s="48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0.5" customHeight="1">
      <c r="A655" s="48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0.5" customHeight="1">
      <c r="A656" s="48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0.5" customHeight="1">
      <c r="A657" s="48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0.5" customHeight="1">
      <c r="A658" s="48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0.5" customHeight="1">
      <c r="A659" s="48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0.5" customHeight="1">
      <c r="A660" s="48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0.5" customHeight="1">
      <c r="A661" s="48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0.5" customHeight="1">
      <c r="A662" s="48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0.5" customHeight="1">
      <c r="A663" s="48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0.5" customHeight="1">
      <c r="A664" s="48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0.5" customHeight="1">
      <c r="A665" s="48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0.5" customHeight="1">
      <c r="A666" s="48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0.5" customHeight="1">
      <c r="A667" s="48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0.5" customHeight="1">
      <c r="A668" s="48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0.5" customHeight="1">
      <c r="A669" s="48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0.5" customHeight="1">
      <c r="A670" s="48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0.5" customHeight="1">
      <c r="A671" s="48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0.5" customHeight="1">
      <c r="A672" s="48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0.5" customHeight="1">
      <c r="A673" s="48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0.5" customHeight="1">
      <c r="A674" s="48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0.5" customHeight="1">
      <c r="A675" s="48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0.5" customHeight="1">
      <c r="A676" s="48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0.5" customHeight="1">
      <c r="A677" s="48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0.5" customHeight="1">
      <c r="A678" s="48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0.5" customHeight="1">
      <c r="A679" s="48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0.5" customHeight="1">
      <c r="A680" s="48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0.5" customHeight="1">
      <c r="A681" s="48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0.5" customHeight="1">
      <c r="A682" s="48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0.5" customHeight="1">
      <c r="A683" s="48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0.5" customHeight="1">
      <c r="A684" s="48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0.5" customHeight="1">
      <c r="A685" s="48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0.5" customHeight="1">
      <c r="A686" s="48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0.5" customHeight="1">
      <c r="A687" s="48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0.5" customHeight="1">
      <c r="A688" s="48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0.5" customHeight="1">
      <c r="A689" s="48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0.5" customHeight="1">
      <c r="A690" s="48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0.5" customHeight="1">
      <c r="A691" s="48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0.5" customHeight="1">
      <c r="A692" s="48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0.5" customHeight="1">
      <c r="A693" s="48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0.5" customHeight="1">
      <c r="A694" s="48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0.5" customHeight="1">
      <c r="A695" s="48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0.5" customHeight="1">
      <c r="A696" s="48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0.5" customHeight="1">
      <c r="A697" s="48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0.5" customHeight="1">
      <c r="A698" s="48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0.5" customHeight="1">
      <c r="A699" s="48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0.5" customHeight="1">
      <c r="A700" s="48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0.5" customHeight="1">
      <c r="A701" s="48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0.5" customHeight="1">
      <c r="A702" s="48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0.5" customHeight="1">
      <c r="A703" s="48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0.5" customHeight="1">
      <c r="A704" s="48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0.5" customHeight="1">
      <c r="A705" s="48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0.5" customHeight="1">
      <c r="A706" s="48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0.5" customHeight="1">
      <c r="A707" s="48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0.5" customHeight="1">
      <c r="A708" s="48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0.5" customHeight="1">
      <c r="A709" s="48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0.5" customHeight="1">
      <c r="A710" s="48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0.5" customHeight="1">
      <c r="A711" s="48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0.5" customHeight="1">
      <c r="A712" s="48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0.5" customHeight="1">
      <c r="A713" s="48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0.5" customHeight="1">
      <c r="A714" s="48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0.5" customHeight="1">
      <c r="A715" s="48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0.5" customHeight="1">
      <c r="A716" s="48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0.5" customHeight="1">
      <c r="A717" s="48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0.5" customHeight="1">
      <c r="A718" s="48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0.5" customHeight="1">
      <c r="A719" s="48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0.5" customHeight="1">
      <c r="A720" s="48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0.5" customHeight="1">
      <c r="A721" s="48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0.5" customHeight="1">
      <c r="A722" s="48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0.5" customHeight="1">
      <c r="A723" s="48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0.5" customHeight="1">
      <c r="A724" s="48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0.5" customHeight="1">
      <c r="A725" s="48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0.5" customHeight="1">
      <c r="A726" s="48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0.5" customHeight="1">
      <c r="A727" s="48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0.5" customHeight="1">
      <c r="A728" s="48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0.5" customHeight="1">
      <c r="A729" s="48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0.5" customHeight="1">
      <c r="A730" s="48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0.5" customHeight="1">
      <c r="A731" s="48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0.5" customHeight="1">
      <c r="A732" s="48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0.5" customHeight="1">
      <c r="A733" s="48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0.5" customHeight="1">
      <c r="A734" s="48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0.5" customHeight="1">
      <c r="A735" s="48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0.5" customHeight="1">
      <c r="A736" s="48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0.5" customHeight="1">
      <c r="A737" s="48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0.5" customHeight="1">
      <c r="A738" s="48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0.5" customHeight="1">
      <c r="A739" s="48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0.5" customHeight="1">
      <c r="A740" s="48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0.5" customHeight="1">
      <c r="A741" s="48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0.5" customHeight="1">
      <c r="A742" s="48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0.5" customHeight="1">
      <c r="A743" s="48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0.5" customHeight="1">
      <c r="A744" s="48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0.5" customHeight="1">
      <c r="A745" s="48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0.5" customHeight="1">
      <c r="A746" s="48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0.5" customHeight="1">
      <c r="A747" s="48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0.5" customHeight="1">
      <c r="A748" s="48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0.5" customHeight="1">
      <c r="A749" s="48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0.5" customHeight="1">
      <c r="A750" s="48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0.5" customHeight="1">
      <c r="A751" s="48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0.5" customHeight="1">
      <c r="A752" s="48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0.5" customHeight="1">
      <c r="A753" s="48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0.5" customHeight="1">
      <c r="A754" s="48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0.5" customHeight="1">
      <c r="A755" s="48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0.5" customHeight="1">
      <c r="A756" s="48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0.5" customHeight="1">
      <c r="A757" s="48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0.5" customHeight="1">
      <c r="A758" s="48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0.5" customHeight="1">
      <c r="A759" s="48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0.5" customHeight="1">
      <c r="A760" s="48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0.5" customHeight="1">
      <c r="A761" s="48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0.5" customHeight="1">
      <c r="A762" s="48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0.5" customHeight="1">
      <c r="A763" s="48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0.5" customHeight="1">
      <c r="A764" s="48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0.5" customHeight="1">
      <c r="A765" s="48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0.5" customHeight="1">
      <c r="A766" s="48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0.5" customHeight="1">
      <c r="A767" s="48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0.5" customHeight="1">
      <c r="A768" s="48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0.5" customHeight="1">
      <c r="A769" s="48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0.5" customHeight="1">
      <c r="A770" s="48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0.5" customHeight="1">
      <c r="A771" s="48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0.5" customHeight="1">
      <c r="A772" s="48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0.5" customHeight="1">
      <c r="A773" s="48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0.5" customHeight="1">
      <c r="A774" s="48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0.5" customHeight="1">
      <c r="A775" s="48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0.5" customHeight="1">
      <c r="A776" s="48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0.5" customHeight="1">
      <c r="A777" s="48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0.5" customHeight="1">
      <c r="A778" s="48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0.5" customHeight="1">
      <c r="A779" s="48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0.5" customHeight="1">
      <c r="A780" s="48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0.5" customHeight="1">
      <c r="A781" s="48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0.5" customHeight="1">
      <c r="A782" s="48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0.5" customHeight="1">
      <c r="A783" s="48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0.5" customHeight="1">
      <c r="A784" s="48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0.5" customHeight="1">
      <c r="A785" s="48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0.5" customHeight="1">
      <c r="A786" s="48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0.5" customHeight="1">
      <c r="A787" s="48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0.5" customHeight="1">
      <c r="A788" s="48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0.5" customHeight="1">
      <c r="A789" s="48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0.5" customHeight="1">
      <c r="A790" s="48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0.5" customHeight="1">
      <c r="A791" s="48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0.5" customHeight="1">
      <c r="A792" s="48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0.5" customHeight="1">
      <c r="A793" s="48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0.5" customHeight="1">
      <c r="A794" s="48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0.5" customHeight="1">
      <c r="A795" s="48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0.5" customHeight="1">
      <c r="A796" s="48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0.5" customHeight="1">
      <c r="A797" s="48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0.5" customHeight="1">
      <c r="A798" s="48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0.5" customHeight="1">
      <c r="A799" s="48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0.5" customHeight="1">
      <c r="A800" s="48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0.5" customHeight="1">
      <c r="A801" s="48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0.5" customHeight="1">
      <c r="A802" s="48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0.5" customHeight="1">
      <c r="A803" s="48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0.5" customHeight="1">
      <c r="A804" s="48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0.5" customHeight="1">
      <c r="A805" s="48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0.5" customHeight="1">
      <c r="A806" s="48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0.5" customHeight="1">
      <c r="A807" s="48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0.5" customHeight="1">
      <c r="A808" s="48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0.5" customHeight="1">
      <c r="A809" s="48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0.5" customHeight="1">
      <c r="A810" s="48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0.5" customHeight="1">
      <c r="A811" s="48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0.5" customHeight="1">
      <c r="A812" s="48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0.5" customHeight="1">
      <c r="A813" s="48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0.5" customHeight="1">
      <c r="A814" s="48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0.5" customHeight="1">
      <c r="A815" s="48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0.5" customHeight="1">
      <c r="A816" s="48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0.5" customHeight="1">
      <c r="A817" s="48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0.5" customHeight="1">
      <c r="A818" s="48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0.5" customHeight="1">
      <c r="A819" s="48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0.5" customHeight="1">
      <c r="A820" s="48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0.5" customHeight="1">
      <c r="A821" s="48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0.5" customHeight="1">
      <c r="A822" s="48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0.5" customHeight="1">
      <c r="A823" s="48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0.5" customHeight="1">
      <c r="A824" s="48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0.5" customHeight="1">
      <c r="A825" s="48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0.5" customHeight="1">
      <c r="A826" s="48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0.5" customHeight="1">
      <c r="A827" s="48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0.5" customHeight="1">
      <c r="A828" s="48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0.5" customHeight="1">
      <c r="A829" s="48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0.5" customHeight="1">
      <c r="A830" s="48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0.5" customHeight="1">
      <c r="A831" s="48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0.5" customHeight="1">
      <c r="A832" s="48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0.5" customHeight="1">
      <c r="A833" s="48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0.5" customHeight="1">
      <c r="A834" s="48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0.5" customHeight="1">
      <c r="A835" s="48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0.5" customHeight="1">
      <c r="A836" s="48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0.5" customHeight="1">
      <c r="A837" s="48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0.5" customHeight="1">
      <c r="A838" s="48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0.5" customHeight="1">
      <c r="A839" s="48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0.5" customHeight="1">
      <c r="A840" s="48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0.5" customHeight="1">
      <c r="A841" s="48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0.5" customHeight="1">
      <c r="A842" s="48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0.5" customHeight="1">
      <c r="A843" s="48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0.5" customHeight="1">
      <c r="A844" s="48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0.5" customHeight="1">
      <c r="A845" s="48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0.5" customHeight="1">
      <c r="A846" s="48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0.5" customHeight="1">
      <c r="A847" s="48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0.5" customHeight="1">
      <c r="A848" s="48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0.5" customHeight="1">
      <c r="A849" s="48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0.5" customHeight="1">
      <c r="A850" s="48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0.5" customHeight="1">
      <c r="A851" s="48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0.5" customHeight="1">
      <c r="A852" s="48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0.5" customHeight="1">
      <c r="A853" s="48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0.5" customHeight="1">
      <c r="A854" s="48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0.5" customHeight="1">
      <c r="A855" s="48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0.5" customHeight="1">
      <c r="A856" s="48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0.5" customHeight="1">
      <c r="A857" s="48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0.5" customHeight="1">
      <c r="A858" s="48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0.5" customHeight="1">
      <c r="A859" s="48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0.5" customHeight="1">
      <c r="A860" s="48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0.5" customHeight="1">
      <c r="A861" s="48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0.5" customHeight="1">
      <c r="A862" s="48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0.5" customHeight="1">
      <c r="A863" s="48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0.5" customHeight="1">
      <c r="A864" s="48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0.5" customHeight="1">
      <c r="A865" s="48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0.5" customHeight="1">
      <c r="A866" s="48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0.5" customHeight="1">
      <c r="A867" s="48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0.5" customHeight="1">
      <c r="A868" s="48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0.5" customHeight="1">
      <c r="A869" s="48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0.5" customHeight="1">
      <c r="A870" s="48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0.5" customHeight="1">
      <c r="A871" s="48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0.5" customHeight="1">
      <c r="A872" s="48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0.5" customHeight="1">
      <c r="A873" s="48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0.5" customHeight="1">
      <c r="A874" s="48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0.5" customHeight="1">
      <c r="A875" s="48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0.5" customHeight="1">
      <c r="A876" s="48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0.5" customHeight="1">
      <c r="A877" s="48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0.5" customHeight="1">
      <c r="A878" s="48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0.5" customHeight="1">
      <c r="A879" s="48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0.5" customHeight="1">
      <c r="A880" s="48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0.5" customHeight="1">
      <c r="A881" s="48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0.5" customHeight="1">
      <c r="A882" s="48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0.5" customHeight="1">
      <c r="A883" s="48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0.5" customHeight="1">
      <c r="A884" s="48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0.5" customHeight="1">
      <c r="A885" s="48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0.5" customHeight="1">
      <c r="A886" s="48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0.5" customHeight="1">
      <c r="A887" s="48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0.5" customHeight="1">
      <c r="A888" s="48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0.5" customHeight="1">
      <c r="A889" s="48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0.5" customHeight="1">
      <c r="A890" s="48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0.5" customHeight="1">
      <c r="A891" s="48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0.5" customHeight="1">
      <c r="A892" s="48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0.5" customHeight="1">
      <c r="A893" s="48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0.5" customHeight="1">
      <c r="A894" s="48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0.5" customHeight="1">
      <c r="A895" s="48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0.5" customHeight="1">
      <c r="A896" s="48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0.5" customHeight="1">
      <c r="A897" s="48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0.5" customHeight="1">
      <c r="A898" s="48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0.5" customHeight="1">
      <c r="A899" s="48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0.5" customHeight="1">
      <c r="A900" s="48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0.5" customHeight="1">
      <c r="A901" s="48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0.5" customHeight="1">
      <c r="A902" s="48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0.5" customHeight="1">
      <c r="A903" s="48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0.5" customHeight="1">
      <c r="A904" s="48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0.5" customHeight="1">
      <c r="A905" s="48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0.5" customHeight="1">
      <c r="A906" s="48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0.5" customHeight="1">
      <c r="A907" s="48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0.5" customHeight="1">
      <c r="A908" s="48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0.5" customHeight="1">
      <c r="A909" s="48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0.5" customHeight="1">
      <c r="A910" s="48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0.5" customHeight="1">
      <c r="A911" s="48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0.5" customHeight="1">
      <c r="A912" s="48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0.5" customHeight="1">
      <c r="A913" s="48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0.5" customHeight="1">
      <c r="A914" s="48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0.5" customHeight="1">
      <c r="A915" s="48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0.5" customHeight="1">
      <c r="A916" s="48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0.5" customHeight="1">
      <c r="A917" s="48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0.5" customHeight="1">
      <c r="A918" s="48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0.5" customHeight="1">
      <c r="A919" s="48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0.5" customHeight="1">
      <c r="A920" s="48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0.5" customHeight="1">
      <c r="A921" s="48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0.5" customHeight="1">
      <c r="A922" s="48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0.5" customHeight="1">
      <c r="A923" s="48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0.5" customHeight="1">
      <c r="A924" s="48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0.5" customHeight="1">
      <c r="A925" s="48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0.5" customHeight="1">
      <c r="A926" s="48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0.5" customHeight="1">
      <c r="A927" s="48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0.5" customHeight="1">
      <c r="A928" s="48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0.5" customHeight="1">
      <c r="A929" s="48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0.5" customHeight="1">
      <c r="A930" s="48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0.5" customHeight="1">
      <c r="A931" s="48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0.5" customHeight="1">
      <c r="A932" s="48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0.5" customHeight="1">
      <c r="A933" s="48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0.5" customHeight="1">
      <c r="A934" s="48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0.5" customHeight="1">
      <c r="A935" s="48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0.5" customHeight="1">
      <c r="A936" s="48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0.5" customHeight="1">
      <c r="A937" s="48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0.5" customHeight="1">
      <c r="A938" s="48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0.5" customHeight="1">
      <c r="A939" s="48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0.5" customHeight="1">
      <c r="A940" s="48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0.5" customHeight="1">
      <c r="A941" s="48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0.5" customHeight="1">
      <c r="A942" s="48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0.5" customHeight="1">
      <c r="A943" s="48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0.5" customHeight="1">
      <c r="A944" s="48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0.5" customHeight="1">
      <c r="A945" s="48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0.5" customHeight="1">
      <c r="A946" s="48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0.5" customHeight="1">
      <c r="A947" s="48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0.5" customHeight="1">
      <c r="A948" s="48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0.5" customHeight="1">
      <c r="A949" s="48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0.5" customHeight="1">
      <c r="A950" s="48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0.5" customHeight="1">
      <c r="A951" s="48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0.5" customHeight="1">
      <c r="A952" s="48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0.5" customHeight="1">
      <c r="A953" s="48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0.5" customHeight="1">
      <c r="A954" s="48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0.5" customHeight="1">
      <c r="A955" s="48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0.5" customHeight="1">
      <c r="A956" s="48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0.5" customHeight="1">
      <c r="A957" s="48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0.5" customHeight="1">
      <c r="A958" s="48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0.5" customHeight="1">
      <c r="A959" s="48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0.5" customHeight="1">
      <c r="A960" s="48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0.5" customHeight="1">
      <c r="A961" s="48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0.5" customHeight="1">
      <c r="A962" s="48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0.5" customHeight="1">
      <c r="A963" s="48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0.5" customHeight="1">
      <c r="A964" s="48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0.5" customHeight="1">
      <c r="A965" s="48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0.5" customHeight="1">
      <c r="A966" s="48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0.5" customHeight="1">
      <c r="A967" s="48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0.5" customHeight="1">
      <c r="A968" s="48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0.5" customHeight="1">
      <c r="A969" s="48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0.5" customHeight="1">
      <c r="A970" s="48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0.5" customHeight="1">
      <c r="A971" s="48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0.5" customHeight="1">
      <c r="A972" s="48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0.5" customHeight="1">
      <c r="A973" s="48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</sheetData>
  <mergeCells count="45">
    <mergeCell ref="B9:C9"/>
    <mergeCell ref="A1:B1"/>
    <mergeCell ref="G1:H1"/>
    <mergeCell ref="I1:J1"/>
    <mergeCell ref="G2:H2"/>
    <mergeCell ref="I2:J2"/>
    <mergeCell ref="A4:J4"/>
    <mergeCell ref="B6:J6"/>
    <mergeCell ref="D9:G9"/>
    <mergeCell ref="H9:J9"/>
    <mergeCell ref="B7:C7"/>
    <mergeCell ref="D7:G7"/>
    <mergeCell ref="H7:J7"/>
    <mergeCell ref="A8:C8"/>
    <mergeCell ref="D8:G8"/>
    <mergeCell ref="H8:J8"/>
    <mergeCell ref="H16:J16"/>
    <mergeCell ref="I18:J18"/>
    <mergeCell ref="A10:C10"/>
    <mergeCell ref="D10:G10"/>
    <mergeCell ref="H10:J10"/>
    <mergeCell ref="B12:J12"/>
    <mergeCell ref="A16:D16"/>
    <mergeCell ref="E16:G16"/>
    <mergeCell ref="B17:J17"/>
    <mergeCell ref="B25:B26"/>
    <mergeCell ref="D26:J26"/>
    <mergeCell ref="A33:D33"/>
    <mergeCell ref="E33:G33"/>
    <mergeCell ref="H33:J33"/>
    <mergeCell ref="A19:C19"/>
    <mergeCell ref="I19:J19"/>
    <mergeCell ref="C20:J20"/>
    <mergeCell ref="B21:J21"/>
    <mergeCell ref="E24:J24"/>
    <mergeCell ref="D39:G39"/>
    <mergeCell ref="B45:C45"/>
    <mergeCell ref="G45:I45"/>
    <mergeCell ref="A29:C29"/>
    <mergeCell ref="D29:G29"/>
    <mergeCell ref="H29:J29"/>
    <mergeCell ref="A31:C31"/>
    <mergeCell ref="D31:F31"/>
    <mergeCell ref="G31:H31"/>
    <mergeCell ref="I31:J31"/>
  </mergeCells>
  <printOptions horizontalCentered="1"/>
  <pageMargins left="0" right="3.937007874015748E-2" top="0.27559055118110237" bottom="0.27559055118110237" header="0" footer="0"/>
  <pageSetup scale="80" orientation="portrait" r:id="rId1"/>
  <headerFooter>
    <oddFooter>&amp;RHoja &amp;P de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theme="0"/>
    <pageSetUpPr fitToPage="1"/>
  </sheetPr>
  <dimension ref="B1:V73"/>
  <sheetViews>
    <sheetView showGridLines="0" showRuler="0" view="pageBreakPreview" zoomScaleNormal="100" zoomScaleSheetLayoutView="100" workbookViewId="0">
      <selection activeCell="A19" sqref="A19:N19"/>
    </sheetView>
  </sheetViews>
  <sheetFormatPr baseColWidth="10" defaultColWidth="10.28515625" defaultRowHeight="11.25" customHeight="1"/>
  <cols>
    <col min="1" max="1" width="3.140625" style="163" customWidth="1"/>
    <col min="2" max="2" width="4.7109375" style="206" customWidth="1"/>
    <col min="3" max="3" width="20.140625" style="163" customWidth="1"/>
    <col min="4" max="6" width="11.42578125" style="163" customWidth="1"/>
    <col min="7" max="7" width="3.28515625" style="163" customWidth="1"/>
    <col min="8" max="8" width="11.42578125" style="163" customWidth="1"/>
    <col min="9" max="9" width="3.28515625" style="163" customWidth="1"/>
    <col min="10" max="11" width="11.7109375" style="163" customWidth="1"/>
    <col min="12" max="12" width="3.28515625" style="163" customWidth="1"/>
    <col min="13" max="13" width="11.42578125" style="163" customWidth="1"/>
    <col min="14" max="14" width="3.140625" style="163" customWidth="1"/>
    <col min="15" max="15" width="2" style="163" customWidth="1"/>
    <col min="16" max="16" width="10.28515625" style="163" customWidth="1"/>
    <col min="17" max="16384" width="10.28515625" style="163"/>
  </cols>
  <sheetData>
    <row r="1" spans="2:15" s="154" customFormat="1" ht="20.25" customHeight="1">
      <c r="B1" s="153"/>
      <c r="D1" s="155"/>
      <c r="E1" s="155"/>
      <c r="F1" s="155"/>
      <c r="G1" s="155"/>
      <c r="H1" s="156"/>
      <c r="I1" s="156"/>
      <c r="J1" s="976" t="s">
        <v>32</v>
      </c>
      <c r="K1" s="977"/>
      <c r="L1" s="980" t="s">
        <v>570</v>
      </c>
      <c r="M1" s="981"/>
      <c r="N1" s="981"/>
      <c r="O1" s="156"/>
    </row>
    <row r="2" spans="2:15" s="154" customFormat="1" ht="20.25" customHeight="1">
      <c r="B2" s="157"/>
      <c r="D2" s="155"/>
      <c r="E2" s="155"/>
      <c r="F2" s="155"/>
      <c r="G2" s="155"/>
      <c r="H2" s="156"/>
      <c r="I2" s="156"/>
      <c r="J2" s="978"/>
      <c r="K2" s="979"/>
      <c r="L2" s="980"/>
      <c r="M2" s="981"/>
      <c r="N2" s="981"/>
      <c r="O2" s="156"/>
    </row>
    <row r="3" spans="2:15" s="154" customFormat="1" ht="12.75">
      <c r="B3" s="158"/>
      <c r="D3" s="155"/>
      <c r="E3" s="155"/>
      <c r="F3" s="155"/>
      <c r="G3" s="155"/>
      <c r="H3" s="156"/>
      <c r="I3" s="156"/>
      <c r="J3" s="982"/>
      <c r="K3" s="983"/>
      <c r="L3" s="982"/>
      <c r="M3" s="984"/>
      <c r="N3" s="984"/>
      <c r="O3" s="156"/>
    </row>
    <row r="4" spans="2:15" s="154" customFormat="1" ht="8.25" customHeight="1">
      <c r="B4" s="153"/>
      <c r="D4" s="155"/>
      <c r="E4" s="155"/>
      <c r="F4" s="155"/>
      <c r="G4" s="155"/>
      <c r="H4" s="156"/>
      <c r="I4" s="156"/>
      <c r="J4" s="156"/>
      <c r="K4" s="156"/>
      <c r="L4" s="156"/>
      <c r="M4" s="156"/>
      <c r="N4" s="156"/>
      <c r="O4" s="156"/>
    </row>
    <row r="5" spans="2:15" s="154" customFormat="1" ht="5.25" customHeight="1">
      <c r="B5" s="153"/>
      <c r="D5" s="155"/>
      <c r="E5" s="155"/>
      <c r="F5" s="155"/>
      <c r="G5" s="155"/>
      <c r="H5" s="156"/>
      <c r="I5" s="156"/>
      <c r="J5" s="156"/>
      <c r="K5" s="156"/>
      <c r="L5" s="156"/>
      <c r="M5" s="156"/>
      <c r="N5" s="156"/>
      <c r="O5" s="156"/>
    </row>
    <row r="6" spans="2:15" s="154" customFormat="1" ht="5.25" customHeight="1">
      <c r="B6" s="153"/>
      <c r="D6" s="155"/>
      <c r="E6" s="155"/>
      <c r="F6" s="155"/>
      <c r="G6" s="155"/>
      <c r="H6" s="156"/>
      <c r="I6" s="156"/>
      <c r="J6" s="156"/>
      <c r="K6" s="156"/>
      <c r="L6" s="156"/>
      <c r="M6" s="156"/>
      <c r="N6" s="156"/>
      <c r="O6" s="156"/>
    </row>
    <row r="7" spans="2:15" s="154" customFormat="1" ht="5.25" customHeight="1">
      <c r="B7" s="153"/>
      <c r="D7" s="155"/>
      <c r="E7" s="155"/>
      <c r="F7" s="155"/>
      <c r="G7" s="155"/>
      <c r="H7" s="156"/>
      <c r="I7" s="156"/>
      <c r="J7" s="156"/>
      <c r="K7" s="156"/>
      <c r="L7" s="156"/>
      <c r="M7" s="156"/>
      <c r="N7" s="156"/>
      <c r="O7" s="156"/>
    </row>
    <row r="8" spans="2:15" s="154" customFormat="1" ht="5.25" customHeight="1">
      <c r="B8" s="153"/>
      <c r="D8" s="155"/>
      <c r="E8" s="155"/>
      <c r="F8" s="155"/>
      <c r="G8" s="155"/>
      <c r="H8" s="156"/>
      <c r="I8" s="156"/>
      <c r="J8" s="156"/>
      <c r="K8" s="156"/>
      <c r="L8" s="156"/>
      <c r="M8" s="156"/>
      <c r="N8" s="156"/>
      <c r="O8" s="156"/>
    </row>
    <row r="9" spans="2:15" s="154" customFormat="1">
      <c r="B9" s="153"/>
      <c r="D9" s="155"/>
      <c r="E9" s="155"/>
      <c r="F9" s="155"/>
      <c r="G9" s="155"/>
      <c r="H9" s="156"/>
      <c r="I9" s="156"/>
      <c r="J9" s="156"/>
      <c r="K9" s="156"/>
      <c r="L9" s="156"/>
      <c r="M9" s="156"/>
      <c r="N9" s="156"/>
      <c r="O9" s="156"/>
    </row>
    <row r="10" spans="2:15" s="154" customFormat="1" ht="7.5" customHeight="1">
      <c r="B10" s="153"/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</row>
    <row r="11" spans="2:15" s="154" customFormat="1" ht="4.5" customHeight="1">
      <c r="B11" s="153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</row>
    <row r="12" spans="2:15" s="154" customFormat="1" ht="11.25" customHeight="1">
      <c r="B12" s="160" t="s">
        <v>33</v>
      </c>
      <c r="C12" s="161" t="s">
        <v>34</v>
      </c>
      <c r="D12" s="969" t="s">
        <v>35</v>
      </c>
      <c r="E12" s="970"/>
      <c r="F12" s="970"/>
      <c r="G12" s="971"/>
      <c r="H12" s="972" t="s">
        <v>36</v>
      </c>
      <c r="I12" s="973"/>
      <c r="J12" s="974"/>
      <c r="K12" s="975">
        <f ca="1">+TODAY()</f>
        <v>45631</v>
      </c>
      <c r="L12" s="975"/>
      <c r="M12" s="975"/>
      <c r="N12" s="975"/>
      <c r="O12" s="159"/>
    </row>
    <row r="13" spans="2:15" s="154" customFormat="1" ht="8.25" customHeight="1">
      <c r="B13" s="153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2:15" ht="11.25" customHeight="1">
      <c r="B14" s="162" t="s">
        <v>37</v>
      </c>
      <c r="C14" s="994" t="s">
        <v>38</v>
      </c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</row>
    <row r="15" spans="2:15" ht="11.25" customHeight="1">
      <c r="B15" s="164">
        <v>3.1</v>
      </c>
      <c r="C15" s="165" t="s">
        <v>39</v>
      </c>
      <c r="D15" s="166"/>
      <c r="E15" s="996" t="s">
        <v>40</v>
      </c>
      <c r="F15" s="997"/>
      <c r="G15" s="997"/>
      <c r="H15" s="997"/>
      <c r="I15" s="997"/>
      <c r="J15" s="997"/>
      <c r="K15" s="997"/>
      <c r="L15" s="997"/>
      <c r="M15" s="997"/>
      <c r="N15" s="997"/>
    </row>
    <row r="16" spans="2:15" ht="11.25" customHeight="1">
      <c r="B16" s="164">
        <v>3.2</v>
      </c>
      <c r="C16" s="165" t="s">
        <v>41</v>
      </c>
      <c r="D16" s="165"/>
      <c r="E16" s="165"/>
      <c r="F16" s="165"/>
      <c r="G16" s="165"/>
      <c r="H16" s="165"/>
      <c r="I16" s="165"/>
      <c r="J16" s="165"/>
      <c r="K16" s="998" t="s">
        <v>42</v>
      </c>
      <c r="L16" s="999"/>
      <c r="M16" s="999"/>
      <c r="N16" s="999"/>
    </row>
    <row r="17" spans="2:22" ht="12.75" customHeight="1">
      <c r="B17" s="1000" t="s">
        <v>571</v>
      </c>
      <c r="C17" s="1001"/>
      <c r="D17" s="1001"/>
      <c r="E17" s="1001"/>
      <c r="F17" s="1001"/>
      <c r="G17" s="1001"/>
      <c r="H17" s="1001"/>
      <c r="I17" s="1001"/>
      <c r="J17" s="1002"/>
      <c r="K17" s="1000">
        <v>166</v>
      </c>
      <c r="L17" s="1001"/>
      <c r="M17" s="1001"/>
      <c r="N17" s="1001"/>
    </row>
    <row r="18" spans="2:22" s="154" customFormat="1">
      <c r="B18" s="153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  <row r="19" spans="2:22" ht="11.25" customHeight="1">
      <c r="B19" s="162" t="s">
        <v>43</v>
      </c>
      <c r="C19" s="994" t="s">
        <v>606</v>
      </c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</row>
    <row r="20" spans="2:22" s="156" customFormat="1" ht="12.75" customHeight="1">
      <c r="B20" s="167">
        <v>4.0999999999999996</v>
      </c>
      <c r="C20" s="168" t="s">
        <v>572</v>
      </c>
      <c r="D20" s="169"/>
      <c r="E20" s="170"/>
      <c r="F20" s="1020" t="s">
        <v>212</v>
      </c>
      <c r="G20" s="1021"/>
      <c r="H20" s="1021"/>
      <c r="I20" s="1022"/>
      <c r="J20" s="172" t="s">
        <v>573</v>
      </c>
      <c r="K20" s="173"/>
      <c r="L20" s="1026"/>
      <c r="M20" s="1027"/>
      <c r="N20" s="1028"/>
      <c r="O20" s="163"/>
      <c r="Q20" s="154"/>
      <c r="R20" s="154"/>
      <c r="S20" s="154"/>
      <c r="T20" s="154"/>
      <c r="U20" s="154"/>
      <c r="V20" s="154"/>
    </row>
    <row r="21" spans="2:22" s="156" customFormat="1" ht="12.75" customHeight="1">
      <c r="B21" s="167">
        <v>4.3</v>
      </c>
      <c r="C21" s="168" t="s">
        <v>574</v>
      </c>
      <c r="D21" s="168"/>
      <c r="E21" s="170"/>
      <c r="F21" s="1023"/>
      <c r="G21" s="1024"/>
      <c r="H21" s="1024"/>
      <c r="I21" s="1025"/>
      <c r="J21" s="173" t="s">
        <v>575</v>
      </c>
      <c r="K21" s="173"/>
      <c r="L21" s="1023"/>
      <c r="M21" s="1024"/>
      <c r="N21" s="1025"/>
      <c r="O21" s="163"/>
      <c r="Q21" s="154"/>
      <c r="R21" s="154"/>
      <c r="S21" s="154"/>
      <c r="T21" s="154"/>
      <c r="U21" s="154"/>
      <c r="V21" s="154"/>
    </row>
    <row r="22" spans="2:22" ht="11.25" customHeight="1">
      <c r="B22" s="164">
        <v>4.5</v>
      </c>
      <c r="C22" s="165" t="s">
        <v>52</v>
      </c>
      <c r="D22" s="165"/>
      <c r="E22" s="174" t="s">
        <v>44</v>
      </c>
      <c r="F22" s="165"/>
      <c r="G22" s="165"/>
      <c r="H22" s="165"/>
      <c r="I22" s="165"/>
      <c r="J22" s="165"/>
      <c r="K22" s="986" t="s">
        <v>45</v>
      </c>
      <c r="L22" s="987"/>
      <c r="M22" s="987"/>
      <c r="N22" s="987"/>
    </row>
    <row r="23" spans="2:22" ht="12.75" customHeight="1">
      <c r="B23" s="988">
        <f>+DATOS!D13</f>
        <v>0</v>
      </c>
      <c r="C23" s="989"/>
      <c r="D23" s="990"/>
      <c r="E23" s="991">
        <f>+DATOS!D14</f>
        <v>0</v>
      </c>
      <c r="F23" s="992"/>
      <c r="G23" s="992"/>
      <c r="H23" s="992"/>
      <c r="I23" s="992"/>
      <c r="J23" s="993"/>
      <c r="K23" s="991">
        <f>+DATOS!D15</f>
        <v>0</v>
      </c>
      <c r="L23" s="992"/>
      <c r="M23" s="992"/>
      <c r="N23" s="992"/>
    </row>
    <row r="24" spans="2:22" ht="11.25" customHeight="1">
      <c r="B24" s="164"/>
      <c r="C24" s="165" t="s">
        <v>53</v>
      </c>
      <c r="D24" s="165"/>
      <c r="E24" s="174" t="s">
        <v>46</v>
      </c>
      <c r="F24" s="165"/>
      <c r="G24" s="165"/>
      <c r="H24" s="165"/>
      <c r="I24" s="165"/>
      <c r="J24" s="165"/>
      <c r="K24" s="986" t="s">
        <v>47</v>
      </c>
      <c r="L24" s="987"/>
      <c r="M24" s="987"/>
      <c r="N24" s="987"/>
    </row>
    <row r="25" spans="2:22" ht="12.75" customHeight="1">
      <c r="B25" s="988">
        <f>+DATOS!D10</f>
        <v>0</v>
      </c>
      <c r="C25" s="989"/>
      <c r="D25" s="990"/>
      <c r="E25" s="991">
        <f>+DATOS!D11</f>
        <v>0</v>
      </c>
      <c r="F25" s="992"/>
      <c r="G25" s="992"/>
      <c r="H25" s="992"/>
      <c r="I25" s="992"/>
      <c r="J25" s="993"/>
      <c r="K25" s="991">
        <f>+DATOS!D12</f>
        <v>0</v>
      </c>
      <c r="L25" s="992"/>
      <c r="M25" s="992"/>
      <c r="N25" s="992"/>
    </row>
    <row r="26" spans="2:22">
      <c r="B26" s="164">
        <v>4.5999999999999996</v>
      </c>
      <c r="C26" s="165" t="s">
        <v>55</v>
      </c>
      <c r="D26" s="166"/>
      <c r="E26" s="1000"/>
      <c r="F26" s="1001"/>
      <c r="G26" s="1001"/>
      <c r="H26" s="1001"/>
      <c r="I26" s="1001"/>
      <c r="J26" s="1001"/>
      <c r="K26" s="1001"/>
      <c r="L26" s="1001"/>
      <c r="M26" s="1001"/>
      <c r="N26" s="1001"/>
    </row>
    <row r="27" spans="2:22" s="156" customFormat="1" hidden="1">
      <c r="B27" s="167">
        <v>4.7</v>
      </c>
      <c r="C27" s="168" t="s">
        <v>560</v>
      </c>
      <c r="D27" s="168"/>
      <c r="E27" s="168"/>
      <c r="F27" s="175" t="s">
        <v>64</v>
      </c>
      <c r="G27" s="176"/>
      <c r="H27" s="177" t="s">
        <v>65</v>
      </c>
      <c r="I27" s="176"/>
      <c r="J27" s="168"/>
      <c r="K27" s="168"/>
      <c r="L27" s="168"/>
      <c r="M27" s="170"/>
      <c r="N27" s="178"/>
      <c r="O27" s="163"/>
    </row>
    <row r="28" spans="2:22" s="154" customFormat="1">
      <c r="B28" s="1004"/>
      <c r="C28" s="1004"/>
      <c r="D28" s="1004"/>
      <c r="E28" s="1004"/>
      <c r="F28" s="1004"/>
      <c r="G28" s="1004"/>
      <c r="H28" s="1004"/>
      <c r="I28" s="1004"/>
      <c r="J28" s="1004"/>
      <c r="K28" s="1004"/>
      <c r="L28" s="1004"/>
      <c r="M28" s="1004"/>
      <c r="N28" s="1004"/>
      <c r="O28" s="159"/>
    </row>
    <row r="29" spans="2:22" s="156" customFormat="1" hidden="1">
      <c r="B29" s="179" t="s">
        <v>59</v>
      </c>
      <c r="C29" s="1005" t="s">
        <v>576</v>
      </c>
      <c r="D29" s="1005"/>
      <c r="E29" s="1005"/>
      <c r="F29" s="1005"/>
      <c r="G29" s="1005"/>
      <c r="H29" s="1005"/>
      <c r="I29" s="1005"/>
      <c r="J29" s="1005"/>
      <c r="K29" s="1005"/>
      <c r="L29" s="1005"/>
      <c r="M29" s="1006"/>
      <c r="N29" s="180"/>
      <c r="O29" s="163"/>
    </row>
    <row r="30" spans="2:22" s="156" customFormat="1" hidden="1">
      <c r="B30" s="167">
        <v>5.0999999999999996</v>
      </c>
      <c r="C30" s="168" t="s">
        <v>577</v>
      </c>
      <c r="D30" s="169"/>
      <c r="E30" s="170"/>
      <c r="F30" s="181"/>
      <c r="G30" s="182"/>
      <c r="H30" s="183"/>
      <c r="I30" s="182"/>
      <c r="J30" s="172" t="s">
        <v>578</v>
      </c>
      <c r="K30" s="173"/>
      <c r="L30" s="181"/>
      <c r="M30" s="183"/>
      <c r="N30" s="184"/>
      <c r="O30" s="163"/>
      <c r="Q30" s="154"/>
      <c r="R30" s="154"/>
      <c r="S30" s="154"/>
      <c r="T30" s="154"/>
      <c r="U30" s="154"/>
      <c r="V30" s="154"/>
    </row>
    <row r="31" spans="2:22" s="156" customFormat="1" hidden="1">
      <c r="B31" s="167">
        <v>5.3</v>
      </c>
      <c r="C31" s="168" t="s">
        <v>574</v>
      </c>
      <c r="D31" s="168"/>
      <c r="E31" s="170"/>
      <c r="F31" s="181"/>
      <c r="G31" s="182"/>
      <c r="H31" s="183"/>
      <c r="I31" s="183"/>
      <c r="J31" s="173" t="s">
        <v>579</v>
      </c>
      <c r="K31" s="173"/>
      <c r="L31" s="181"/>
      <c r="M31" s="183"/>
      <c r="N31" s="184"/>
      <c r="O31" s="163"/>
      <c r="Q31" s="154"/>
      <c r="R31" s="154"/>
      <c r="S31" s="154"/>
      <c r="T31" s="154"/>
      <c r="U31" s="154"/>
      <c r="V31" s="154"/>
    </row>
    <row r="32" spans="2:22" s="154" customFormat="1" ht="6.75" hidden="1" customHeight="1">
      <c r="B32" s="153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2:21" ht="11.25" customHeight="1">
      <c r="B33" s="179" t="s">
        <v>59</v>
      </c>
      <c r="C33" s="1007" t="s">
        <v>580</v>
      </c>
      <c r="D33" s="1007"/>
      <c r="E33" s="1007"/>
      <c r="F33" s="1007"/>
      <c r="G33" s="1007"/>
      <c r="H33" s="1007"/>
      <c r="I33" s="1007"/>
      <c r="J33" s="1007"/>
      <c r="K33" s="1007"/>
      <c r="L33" s="1007"/>
      <c r="M33" s="1007"/>
      <c r="N33" s="1007"/>
    </row>
    <row r="34" spans="2:21" ht="12.75" customHeight="1">
      <c r="B34" s="167">
        <v>5.0999999999999996</v>
      </c>
      <c r="C34" s="168" t="s">
        <v>560</v>
      </c>
      <c r="D34" s="168"/>
      <c r="E34" s="168"/>
      <c r="F34" s="175" t="s">
        <v>64</v>
      </c>
      <c r="G34" s="185" t="str">
        <f>IF(DATOS!D59="SI","X"," ")</f>
        <v xml:space="preserve"> </v>
      </c>
      <c r="H34" s="177" t="s">
        <v>65</v>
      </c>
      <c r="I34" s="185" t="str">
        <f>IF(DATOS!D59="NO","X"," ")</f>
        <v>X</v>
      </c>
      <c r="J34" s="168" t="s">
        <v>581</v>
      </c>
      <c r="K34" s="175" t="s">
        <v>582</v>
      </c>
      <c r="L34" s="186" t="str">
        <f>IF(DATOS!D24="GUATEMALA","X"," ")</f>
        <v xml:space="preserve"> </v>
      </c>
      <c r="M34" s="187" t="s">
        <v>583</v>
      </c>
      <c r="N34" s="186" t="str">
        <f>IF(L34="X"," ","X")</f>
        <v>X</v>
      </c>
    </row>
    <row r="35" spans="2:21" s="156" customFormat="1" ht="23.25" customHeight="1">
      <c r="B35" s="225">
        <v>5.3</v>
      </c>
      <c r="C35" s="1008" t="s">
        <v>584</v>
      </c>
      <c r="D35" s="1008"/>
      <c r="E35" s="1009"/>
      <c r="F35" s="1010" t="s">
        <v>585</v>
      </c>
      <c r="G35" s="1011"/>
      <c r="H35" s="1011"/>
      <c r="I35" s="1011"/>
      <c r="J35" s="1012"/>
      <c r="K35" s="1013" t="s">
        <v>586</v>
      </c>
      <c r="L35" s="1014"/>
      <c r="M35" s="1014"/>
      <c r="N35" s="1014"/>
      <c r="O35" s="188"/>
    </row>
    <row r="36" spans="2:21" s="156" customFormat="1" ht="12.75" customHeight="1">
      <c r="B36" s="988"/>
      <c r="C36" s="989"/>
      <c r="D36" s="989"/>
      <c r="E36" s="990"/>
      <c r="F36" s="991"/>
      <c r="G36" s="992"/>
      <c r="H36" s="992"/>
      <c r="I36" s="992"/>
      <c r="J36" s="993"/>
      <c r="K36" s="1003"/>
      <c r="L36" s="1003"/>
      <c r="M36" s="1003"/>
      <c r="N36" s="1003"/>
      <c r="O36" s="188"/>
    </row>
    <row r="37" spans="2:21" s="156" customFormat="1" ht="12.75" customHeight="1">
      <c r="B37" s="988"/>
      <c r="C37" s="989"/>
      <c r="D37" s="989"/>
      <c r="E37" s="990"/>
      <c r="F37" s="991"/>
      <c r="G37" s="992"/>
      <c r="H37" s="992"/>
      <c r="I37" s="992"/>
      <c r="J37" s="993"/>
      <c r="K37" s="1003"/>
      <c r="L37" s="1003"/>
      <c r="M37" s="1003"/>
      <c r="N37" s="1003"/>
      <c r="O37" s="188"/>
    </row>
    <row r="38" spans="2:21" s="156" customFormat="1" ht="12.75" customHeight="1">
      <c r="B38" s="988"/>
      <c r="C38" s="989"/>
      <c r="D38" s="989"/>
      <c r="E38" s="990"/>
      <c r="F38" s="991"/>
      <c r="G38" s="992"/>
      <c r="H38" s="992"/>
      <c r="I38" s="992"/>
      <c r="J38" s="993"/>
      <c r="K38" s="1003"/>
      <c r="L38" s="1003"/>
      <c r="M38" s="1003"/>
      <c r="N38" s="1003"/>
      <c r="O38" s="188"/>
    </row>
    <row r="39" spans="2:21" s="156" customFormat="1" ht="12.75" customHeight="1">
      <c r="B39" s="988"/>
      <c r="C39" s="989"/>
      <c r="D39" s="989"/>
      <c r="E39" s="990"/>
      <c r="F39" s="991"/>
      <c r="G39" s="992"/>
      <c r="H39" s="992"/>
      <c r="I39" s="992"/>
      <c r="J39" s="993"/>
      <c r="K39" s="1003"/>
      <c r="L39" s="1003"/>
      <c r="M39" s="1003"/>
      <c r="N39" s="1003"/>
      <c r="O39" s="188"/>
    </row>
    <row r="40" spans="2:21" s="156" customFormat="1" ht="12.75" customHeight="1">
      <c r="B40" s="988"/>
      <c r="C40" s="989"/>
      <c r="D40" s="989"/>
      <c r="E40" s="990"/>
      <c r="F40" s="991"/>
      <c r="G40" s="992"/>
      <c r="H40" s="992"/>
      <c r="I40" s="992"/>
      <c r="J40" s="993"/>
      <c r="K40" s="1003"/>
      <c r="L40" s="1003"/>
      <c r="M40" s="1003"/>
      <c r="N40" s="1003"/>
      <c r="O40" s="188"/>
    </row>
    <row r="41" spans="2:21" s="156" customFormat="1" ht="12.75" customHeight="1">
      <c r="B41" s="988"/>
      <c r="C41" s="989"/>
      <c r="D41" s="989"/>
      <c r="E41" s="990"/>
      <c r="F41" s="991"/>
      <c r="G41" s="992"/>
      <c r="H41" s="992"/>
      <c r="I41" s="992"/>
      <c r="J41" s="993"/>
      <c r="K41" s="1003"/>
      <c r="L41" s="1003"/>
      <c r="M41" s="1003"/>
      <c r="N41" s="1003"/>
      <c r="O41" s="188"/>
    </row>
    <row r="42" spans="2:21" s="156" customFormat="1" ht="12.75" customHeight="1">
      <c r="B42" s="988"/>
      <c r="C42" s="989"/>
      <c r="D42" s="989"/>
      <c r="E42" s="990"/>
      <c r="F42" s="991"/>
      <c r="G42" s="992"/>
      <c r="H42" s="992"/>
      <c r="I42" s="992"/>
      <c r="J42" s="993"/>
      <c r="K42" s="1003"/>
      <c r="L42" s="1003"/>
      <c r="M42" s="1003"/>
      <c r="N42" s="1003"/>
      <c r="O42" s="188"/>
    </row>
    <row r="43" spans="2:21" s="156" customFormat="1" ht="12.75" customHeight="1">
      <c r="B43" s="988"/>
      <c r="C43" s="989"/>
      <c r="D43" s="989"/>
      <c r="E43" s="990"/>
      <c r="F43" s="991"/>
      <c r="G43" s="992"/>
      <c r="H43" s="992"/>
      <c r="I43" s="992"/>
      <c r="J43" s="993"/>
      <c r="K43" s="1003"/>
      <c r="L43" s="1003"/>
      <c r="M43" s="1003"/>
      <c r="N43" s="1003"/>
      <c r="O43" s="188"/>
    </row>
    <row r="44" spans="2:21" s="156" customFormat="1" ht="12.75" customHeight="1">
      <c r="B44" s="988"/>
      <c r="C44" s="989"/>
      <c r="D44" s="989"/>
      <c r="E44" s="990"/>
      <c r="F44" s="991"/>
      <c r="G44" s="992"/>
      <c r="H44" s="992"/>
      <c r="I44" s="992"/>
      <c r="J44" s="993"/>
      <c r="K44" s="1003"/>
      <c r="L44" s="1003"/>
      <c r="M44" s="1003"/>
      <c r="N44" s="1003"/>
      <c r="O44" s="188"/>
    </row>
    <row r="45" spans="2:21" s="156" customFormat="1" ht="12.75" customHeight="1">
      <c r="B45" s="988"/>
      <c r="C45" s="989"/>
      <c r="D45" s="989"/>
      <c r="E45" s="990"/>
      <c r="F45" s="991"/>
      <c r="G45" s="992"/>
      <c r="H45" s="992"/>
      <c r="I45" s="992"/>
      <c r="J45" s="993"/>
      <c r="K45" s="1003"/>
      <c r="L45" s="1003"/>
      <c r="M45" s="1003"/>
      <c r="N45" s="1003"/>
      <c r="O45" s="188"/>
    </row>
    <row r="46" spans="2:21" s="156" customFormat="1" ht="12.75" customHeight="1">
      <c r="B46" s="223" t="s">
        <v>587</v>
      </c>
      <c r="C46" s="224" t="s">
        <v>588</v>
      </c>
      <c r="D46" s="224"/>
      <c r="E46" s="224"/>
      <c r="F46" s="224"/>
      <c r="G46" s="224"/>
      <c r="H46" s="224"/>
      <c r="I46" s="224"/>
      <c r="J46" s="224"/>
      <c r="K46" s="189" t="s">
        <v>6</v>
      </c>
      <c r="L46" s="171"/>
      <c r="M46" s="190" t="s">
        <v>7</v>
      </c>
      <c r="N46" s="171"/>
      <c r="O46" s="163"/>
      <c r="P46" s="163"/>
      <c r="Q46" s="163"/>
      <c r="R46" s="163"/>
      <c r="S46" s="163"/>
      <c r="T46" s="163"/>
      <c r="U46" s="163"/>
    </row>
    <row r="47" spans="2:21" s="156" customFormat="1" ht="12.75" customHeight="1">
      <c r="B47" s="223" t="s">
        <v>589</v>
      </c>
      <c r="C47" s="224" t="s">
        <v>590</v>
      </c>
      <c r="D47" s="224"/>
      <c r="E47" s="224"/>
      <c r="F47" s="224"/>
      <c r="G47" s="224"/>
      <c r="H47" s="224"/>
      <c r="I47" s="224"/>
      <c r="J47" s="224"/>
      <c r="K47" s="191" t="s">
        <v>6</v>
      </c>
      <c r="L47" s="192"/>
      <c r="M47" s="190" t="s">
        <v>7</v>
      </c>
      <c r="N47" s="171"/>
      <c r="O47" s="163"/>
      <c r="P47" s="163"/>
      <c r="Q47" s="163"/>
      <c r="R47" s="163"/>
      <c r="S47" s="163"/>
      <c r="T47" s="163"/>
      <c r="U47" s="163"/>
    </row>
    <row r="48" spans="2:21" s="156" customFormat="1" ht="12.75" customHeight="1">
      <c r="B48" s="223" t="s">
        <v>591</v>
      </c>
      <c r="C48" s="224" t="s">
        <v>592</v>
      </c>
      <c r="D48" s="224"/>
      <c r="E48" s="224"/>
      <c r="F48" s="224"/>
      <c r="G48" s="224"/>
      <c r="H48" s="224"/>
      <c r="I48" s="224"/>
      <c r="J48" s="224"/>
      <c r="K48" s="191" t="s">
        <v>6</v>
      </c>
      <c r="L48" s="192"/>
      <c r="M48" s="190" t="s">
        <v>7</v>
      </c>
      <c r="N48" s="171"/>
      <c r="O48" s="163"/>
      <c r="P48" s="163"/>
      <c r="Q48" s="163"/>
      <c r="R48" s="163"/>
      <c r="S48" s="163"/>
      <c r="T48" s="163"/>
      <c r="U48" s="163"/>
    </row>
    <row r="49" spans="2:15" s="156" customFormat="1" ht="2.25" customHeight="1"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4"/>
      <c r="M49" s="193"/>
      <c r="N49" s="194"/>
      <c r="O49" s="188"/>
    </row>
    <row r="50" spans="2:15" s="154" customFormat="1">
      <c r="B50" s="195" t="s">
        <v>593</v>
      </c>
      <c r="C50" s="1029" t="s">
        <v>594</v>
      </c>
      <c r="D50" s="1029"/>
      <c r="E50" s="1029"/>
      <c r="F50" s="1029"/>
      <c r="G50" s="1029"/>
      <c r="H50" s="1029"/>
      <c r="I50" s="1029"/>
      <c r="J50" s="1029"/>
      <c r="K50" s="1029"/>
      <c r="L50" s="1029"/>
      <c r="M50" s="1029"/>
      <c r="N50" s="1029"/>
      <c r="O50" s="159"/>
    </row>
    <row r="51" spans="2:15" s="154" customFormat="1" ht="11.25" customHeight="1">
      <c r="B51" s="196" t="s">
        <v>595</v>
      </c>
      <c r="C51" s="1030" t="s">
        <v>596</v>
      </c>
      <c r="D51" s="1030"/>
      <c r="E51" s="1030"/>
      <c r="F51" s="1030"/>
      <c r="G51" s="1030"/>
      <c r="H51" s="1030"/>
      <c r="I51" s="1030"/>
      <c r="J51" s="1030"/>
      <c r="K51" s="1030"/>
      <c r="L51" s="1030"/>
      <c r="M51" s="1030"/>
      <c r="N51" s="1030"/>
      <c r="O51" s="159"/>
    </row>
    <row r="52" spans="2:15" s="154" customFormat="1" ht="19.5" customHeight="1">
      <c r="B52" s="196" t="s">
        <v>597</v>
      </c>
      <c r="C52" s="1030" t="s">
        <v>598</v>
      </c>
      <c r="D52" s="1030"/>
      <c r="E52" s="1030"/>
      <c r="F52" s="1030"/>
      <c r="G52" s="1030"/>
      <c r="H52" s="1030"/>
      <c r="I52" s="1030"/>
      <c r="J52" s="1030"/>
      <c r="K52" s="1030"/>
      <c r="L52" s="1030"/>
      <c r="M52" s="1030"/>
      <c r="N52" s="1030"/>
      <c r="O52" s="159"/>
    </row>
    <row r="53" spans="2:15" s="154" customFormat="1" ht="8.25" customHeight="1">
      <c r="B53" s="197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</row>
    <row r="54" spans="2:15" ht="9.75" customHeight="1">
      <c r="B54" s="198" t="s">
        <v>61</v>
      </c>
      <c r="C54" s="1015" t="s">
        <v>599</v>
      </c>
      <c r="D54" s="1015"/>
      <c r="E54" s="1015"/>
      <c r="F54" s="1015"/>
      <c r="G54" s="1015"/>
      <c r="H54" s="1015"/>
      <c r="I54" s="1015"/>
      <c r="J54" s="1015"/>
      <c r="K54" s="1015"/>
      <c r="L54" s="1015"/>
      <c r="M54" s="1016"/>
      <c r="N54" s="199"/>
    </row>
    <row r="55" spans="2:15" ht="22.5" customHeight="1">
      <c r="B55" s="200" t="s">
        <v>600</v>
      </c>
      <c r="C55" s="1017" t="s">
        <v>601</v>
      </c>
      <c r="D55" s="1017"/>
      <c r="E55" s="1017"/>
      <c r="F55" s="1017"/>
      <c r="G55" s="1017"/>
      <c r="H55" s="1017"/>
      <c r="I55" s="1017"/>
      <c r="J55" s="1017"/>
      <c r="K55" s="1017"/>
      <c r="L55" s="1017"/>
      <c r="M55" s="1017"/>
      <c r="N55" s="1018"/>
    </row>
    <row r="56" spans="2:15" ht="7.5" customHeight="1">
      <c r="B56" s="201"/>
      <c r="C56" s="154"/>
    </row>
    <row r="59" spans="2:15" s="156" customFormat="1" ht="12">
      <c r="B59" s="202"/>
      <c r="C59" s="202"/>
      <c r="D59" s="202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</row>
    <row r="61" spans="2:15" s="156" customFormat="1" ht="12">
      <c r="B61" s="202"/>
      <c r="C61" s="202"/>
      <c r="D61" s="202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</row>
    <row r="62" spans="2:15" s="156" customFormat="1" ht="8.25" customHeight="1">
      <c r="B62" s="202"/>
      <c r="C62" s="204"/>
      <c r="D62" s="204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</row>
    <row r="63" spans="2:15" s="156" customFormat="1" ht="12">
      <c r="B63" s="202"/>
      <c r="C63" s="204"/>
      <c r="D63" s="204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</row>
    <row r="64" spans="2:15">
      <c r="B64" s="163"/>
    </row>
    <row r="65" spans="2:15">
      <c r="B65" s="163"/>
    </row>
    <row r="66" spans="2:15">
      <c r="B66" s="163"/>
    </row>
    <row r="67" spans="2:15" ht="10.5" customHeight="1"/>
    <row r="69" spans="2:15" s="207" customFormat="1" ht="15"/>
    <row r="71" spans="2:15" ht="21" customHeight="1">
      <c r="B71" s="1019" t="s">
        <v>602</v>
      </c>
      <c r="C71" s="1019"/>
      <c r="D71" s="1019"/>
      <c r="E71" s="1019"/>
      <c r="F71" s="1019"/>
      <c r="G71" s="1019"/>
      <c r="H71" s="1019"/>
      <c r="I71" s="1019"/>
      <c r="J71" s="1019"/>
      <c r="K71" s="1019"/>
      <c r="L71" s="1019"/>
      <c r="M71" s="1019"/>
      <c r="N71" s="1019"/>
    </row>
    <row r="72" spans="2:15" ht="21" customHeight="1">
      <c r="B72" s="1019"/>
      <c r="C72" s="1019"/>
      <c r="D72" s="1019"/>
      <c r="E72" s="1019"/>
      <c r="F72" s="1019"/>
      <c r="G72" s="1019"/>
      <c r="H72" s="1019"/>
      <c r="I72" s="1019"/>
      <c r="J72" s="1019"/>
      <c r="K72" s="1019"/>
      <c r="L72" s="1019"/>
      <c r="M72" s="1019"/>
      <c r="N72" s="1019"/>
    </row>
    <row r="73" spans="2:15" s="156" customFormat="1" ht="12.75" customHeight="1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</row>
  </sheetData>
  <mergeCells count="69">
    <mergeCell ref="C54:M54"/>
    <mergeCell ref="C55:N55"/>
    <mergeCell ref="B71:N72"/>
    <mergeCell ref="F20:I20"/>
    <mergeCell ref="F21:I21"/>
    <mergeCell ref="L20:N20"/>
    <mergeCell ref="L21:N21"/>
    <mergeCell ref="B45:E45"/>
    <mergeCell ref="F45:J45"/>
    <mergeCell ref="K45:N45"/>
    <mergeCell ref="C50:N50"/>
    <mergeCell ref="C51:N51"/>
    <mergeCell ref="C52:N52"/>
    <mergeCell ref="B43:E43"/>
    <mergeCell ref="F43:J43"/>
    <mergeCell ref="K43:N43"/>
    <mergeCell ref="B44:E44"/>
    <mergeCell ref="F44:J44"/>
    <mergeCell ref="K44:N44"/>
    <mergeCell ref="B41:E41"/>
    <mergeCell ref="F41:J41"/>
    <mergeCell ref="K41:N41"/>
    <mergeCell ref="B42:E42"/>
    <mergeCell ref="F42:J42"/>
    <mergeCell ref="K42:N42"/>
    <mergeCell ref="B39:E39"/>
    <mergeCell ref="F39:J39"/>
    <mergeCell ref="K39:N39"/>
    <mergeCell ref="B40:E40"/>
    <mergeCell ref="F40:J40"/>
    <mergeCell ref="K40:N40"/>
    <mergeCell ref="B37:E37"/>
    <mergeCell ref="F37:J37"/>
    <mergeCell ref="K37:N37"/>
    <mergeCell ref="B38:E38"/>
    <mergeCell ref="F38:J38"/>
    <mergeCell ref="K38:N38"/>
    <mergeCell ref="B36:E36"/>
    <mergeCell ref="F36:J36"/>
    <mergeCell ref="K36:N36"/>
    <mergeCell ref="K24:N24"/>
    <mergeCell ref="B25:D25"/>
    <mergeCell ref="E25:J25"/>
    <mergeCell ref="K25:N25"/>
    <mergeCell ref="E26:N26"/>
    <mergeCell ref="B28:N28"/>
    <mergeCell ref="C29:M29"/>
    <mergeCell ref="C33:N33"/>
    <mergeCell ref="C35:E35"/>
    <mergeCell ref="F35:J35"/>
    <mergeCell ref="K35:N35"/>
    <mergeCell ref="K22:N22"/>
    <mergeCell ref="B23:D23"/>
    <mergeCell ref="E23:J23"/>
    <mergeCell ref="K23:N23"/>
    <mergeCell ref="C14:N14"/>
    <mergeCell ref="E15:N15"/>
    <mergeCell ref="K16:N16"/>
    <mergeCell ref="B17:J17"/>
    <mergeCell ref="K17:N17"/>
    <mergeCell ref="C19:N19"/>
    <mergeCell ref="D12:G12"/>
    <mergeCell ref="H12:J12"/>
    <mergeCell ref="K12:N12"/>
    <mergeCell ref="J1:K2"/>
    <mergeCell ref="L1:N2"/>
    <mergeCell ref="J3:K3"/>
    <mergeCell ref="L3:N3"/>
    <mergeCell ref="C10:O10"/>
  </mergeCells>
  <pageMargins left="0.19685039370078741" right="0.19685039370078741" top="0.27559055118110237" bottom="0.27559055118110237" header="0" footer="0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J18"/>
  <sheetViews>
    <sheetView zoomScale="75" zoomScaleNormal="75" workbookViewId="0">
      <selection activeCell="H4" sqref="H4:J4"/>
    </sheetView>
  </sheetViews>
  <sheetFormatPr baseColWidth="10" defaultColWidth="8" defaultRowHeight="14.25"/>
  <cols>
    <col min="1" max="1" width="12" style="148" customWidth="1"/>
    <col min="2" max="2" width="25.5703125" style="148" bestFit="1" customWidth="1"/>
    <col min="3" max="16384" width="8" style="148"/>
  </cols>
  <sheetData>
    <row r="1" spans="1:10" ht="63" customHeight="1">
      <c r="A1" s="1032"/>
      <c r="B1" s="1032"/>
      <c r="C1" s="1032"/>
      <c r="D1" s="1032"/>
      <c r="E1" s="1032"/>
      <c r="F1" s="1032"/>
      <c r="G1" s="1032"/>
      <c r="H1" s="1032"/>
      <c r="I1" s="1032"/>
      <c r="J1" s="1032"/>
    </row>
    <row r="2" spans="1:10" ht="67.5" customHeight="1">
      <c r="A2" s="1040" t="s">
        <v>524</v>
      </c>
      <c r="B2" s="1040"/>
      <c r="C2" s="1040"/>
      <c r="D2" s="1040"/>
      <c r="E2" s="1040"/>
      <c r="F2" s="1040"/>
      <c r="G2" s="1040"/>
      <c r="H2" s="1040"/>
      <c r="I2" s="1040"/>
      <c r="J2" s="1040"/>
    </row>
    <row r="3" spans="1:10">
      <c r="A3" s="148" t="s">
        <v>29</v>
      </c>
      <c r="B3" s="1038">
        <f ca="1">+TODAY()</f>
        <v>45631</v>
      </c>
      <c r="C3" s="1038"/>
      <c r="D3" s="1038"/>
      <c r="E3" s="1038"/>
      <c r="F3" s="1038"/>
      <c r="G3" s="1038"/>
      <c r="H3" s="1038"/>
      <c r="I3" s="1038"/>
      <c r="J3" s="1038"/>
    </row>
    <row r="4" spans="1:10" ht="15.75" customHeight="1">
      <c r="A4" s="149" t="s">
        <v>521</v>
      </c>
      <c r="B4" s="1035" t="str">
        <f>+DATOS!D109</f>
        <v>JOSELINNE REYES</v>
      </c>
      <c r="C4" s="1035"/>
      <c r="D4" s="1035"/>
      <c r="E4" s="1035" t="s">
        <v>523</v>
      </c>
      <c r="F4" s="1035"/>
      <c r="G4" s="1035"/>
      <c r="H4" s="1034">
        <f>+DATOS!B109</f>
        <v>119558</v>
      </c>
      <c r="I4" s="1034"/>
      <c r="J4" s="1034"/>
    </row>
    <row r="5" spans="1:10" ht="24" customHeight="1">
      <c r="A5" s="1039" t="s">
        <v>522</v>
      </c>
      <c r="B5" s="1039"/>
      <c r="C5" s="1039"/>
      <c r="D5" s="1039"/>
      <c r="E5" s="1039"/>
      <c r="F5" s="1039"/>
      <c r="G5" s="1039"/>
      <c r="H5" s="1039"/>
      <c r="I5" s="1039"/>
    </row>
    <row r="6" spans="1:10">
      <c r="A6" s="1032"/>
      <c r="B6" s="1032"/>
      <c r="C6" s="1032"/>
      <c r="D6" s="1032"/>
      <c r="E6" s="1032"/>
      <c r="F6" s="1032"/>
      <c r="G6" s="1032"/>
      <c r="H6" s="1032"/>
      <c r="I6" s="1032"/>
      <c r="J6" s="1032"/>
    </row>
    <row r="7" spans="1:10" ht="101.25" customHeight="1">
      <c r="A7" s="1035" t="s">
        <v>529</v>
      </c>
      <c r="B7" s="1035"/>
      <c r="C7" s="1035"/>
      <c r="D7" s="1035"/>
      <c r="E7" s="1035"/>
      <c r="F7" s="1035"/>
      <c r="G7" s="1035"/>
      <c r="H7" s="1035"/>
      <c r="I7" s="1035"/>
      <c r="J7" s="1035"/>
    </row>
    <row r="8" spans="1:10" ht="71.25" customHeight="1">
      <c r="A8" s="1035" t="s">
        <v>530</v>
      </c>
      <c r="B8" s="1035"/>
      <c r="C8" s="1035"/>
      <c r="D8" s="1035"/>
      <c r="E8" s="1035"/>
      <c r="F8" s="1035"/>
      <c r="G8" s="1035"/>
      <c r="H8" s="1035"/>
      <c r="I8" s="1035"/>
      <c r="J8" s="1035"/>
    </row>
    <row r="9" spans="1:10" ht="44.25" customHeight="1">
      <c r="A9" s="1035" t="s">
        <v>531</v>
      </c>
      <c r="B9" s="1035"/>
      <c r="C9" s="1035"/>
      <c r="D9" s="1035"/>
      <c r="E9" s="1035"/>
      <c r="F9" s="1035"/>
      <c r="G9" s="1035"/>
      <c r="H9" s="1035"/>
      <c r="I9" s="1035"/>
      <c r="J9" s="1035"/>
    </row>
    <row r="11" spans="1:10" ht="60.75" customHeight="1">
      <c r="A11" s="1035" t="s">
        <v>532</v>
      </c>
      <c r="B11" s="1035"/>
      <c r="C11" s="1035"/>
      <c r="D11" s="1035"/>
      <c r="E11" s="1035"/>
      <c r="F11" s="1035"/>
      <c r="G11" s="1035"/>
      <c r="H11" s="1035"/>
      <c r="I11" s="1035"/>
      <c r="J11" s="1035"/>
    </row>
    <row r="13" spans="1:10" ht="25.5" customHeight="1">
      <c r="A13" s="1036" t="s">
        <v>525</v>
      </c>
      <c r="B13" s="1036"/>
      <c r="C13" s="1036"/>
      <c r="D13" s="1036"/>
      <c r="E13" s="1036"/>
      <c r="F13" s="1036"/>
      <c r="G13" s="1036"/>
      <c r="H13" s="1036"/>
      <c r="I13" s="1036"/>
      <c r="J13" s="1036"/>
    </row>
    <row r="14" spans="1:10" s="150" customFormat="1" ht="33.75" customHeight="1">
      <c r="A14" s="1037" t="s">
        <v>527</v>
      </c>
      <c r="B14" s="1037"/>
      <c r="C14" s="1037" t="str">
        <f>+CONCATENATE(DATOS!D10," ",DATOS!D11," ",DATOS!D13," ",DATOS!D14)</f>
        <v xml:space="preserve">   </v>
      </c>
      <c r="D14" s="1037"/>
      <c r="E14" s="1037"/>
      <c r="F14" s="1037"/>
      <c r="G14" s="1037"/>
      <c r="H14" s="1037"/>
      <c r="I14" s="1037"/>
      <c r="J14" s="1037"/>
    </row>
    <row r="15" spans="1:10" ht="33.75" customHeight="1">
      <c r="A15" s="149" t="s">
        <v>528</v>
      </c>
      <c r="B15" s="1033">
        <f>+DATOS!D17</f>
        <v>0</v>
      </c>
      <c r="C15" s="1033"/>
      <c r="D15" s="1033"/>
      <c r="E15" s="1033"/>
      <c r="F15" s="1033"/>
      <c r="G15" s="1033"/>
      <c r="H15" s="1033"/>
      <c r="I15" s="1033"/>
      <c r="J15" s="1033"/>
    </row>
    <row r="17" spans="1:10" ht="57" customHeight="1">
      <c r="A17" s="1041" t="s">
        <v>533</v>
      </c>
      <c r="B17" s="1041"/>
      <c r="C17" s="1041"/>
      <c r="D17" s="1041"/>
      <c r="E17" s="1041"/>
      <c r="F17" s="1041"/>
      <c r="G17" s="1041"/>
      <c r="H17" s="1041"/>
      <c r="I17" s="1041"/>
      <c r="J17" s="1041"/>
    </row>
    <row r="18" spans="1:10" ht="42.75" customHeight="1">
      <c r="A18" s="1031" t="s">
        <v>526</v>
      </c>
      <c r="B18" s="1031"/>
    </row>
  </sheetData>
  <mergeCells count="18">
    <mergeCell ref="A2:J2"/>
    <mergeCell ref="A17:J17"/>
    <mergeCell ref="A18:B18"/>
    <mergeCell ref="A1:J1"/>
    <mergeCell ref="B15:J15"/>
    <mergeCell ref="H4:J4"/>
    <mergeCell ref="A11:J11"/>
    <mergeCell ref="A13:J13"/>
    <mergeCell ref="A14:B14"/>
    <mergeCell ref="C14:J14"/>
    <mergeCell ref="B3:J3"/>
    <mergeCell ref="A6:J6"/>
    <mergeCell ref="A5:I5"/>
    <mergeCell ref="B4:D4"/>
    <mergeCell ref="E4:G4"/>
    <mergeCell ref="A7:J7"/>
    <mergeCell ref="A8:J8"/>
    <mergeCell ref="A9:J9"/>
  </mergeCells>
  <pageMargins left="0.7" right="0.7" top="0.75" bottom="0.75" header="0.3" footer="0.3"/>
  <pageSetup paperSize="9" scale="86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tabColor rgb="FF00B050"/>
  </sheetPr>
  <dimension ref="B2:N32"/>
  <sheetViews>
    <sheetView topLeftCell="A4" workbookViewId="0">
      <selection activeCell="E29" sqref="E29"/>
    </sheetView>
  </sheetViews>
  <sheetFormatPr baseColWidth="10" defaultRowHeight="15"/>
  <cols>
    <col min="5" max="5" width="20.7109375" bestFit="1" customWidth="1"/>
    <col min="11" max="11" width="26.140625" bestFit="1" customWidth="1"/>
    <col min="14" max="14" width="42.42578125" bestFit="1" customWidth="1"/>
  </cols>
  <sheetData>
    <row r="2" spans="2:14">
      <c r="E2" t="s">
        <v>784</v>
      </c>
    </row>
    <row r="3" spans="2:14">
      <c r="B3" t="s">
        <v>499</v>
      </c>
      <c r="E3" t="s">
        <v>785</v>
      </c>
      <c r="F3" t="s">
        <v>505</v>
      </c>
      <c r="H3" t="s">
        <v>509</v>
      </c>
      <c r="J3" t="s">
        <v>510</v>
      </c>
      <c r="L3" t="s">
        <v>512</v>
      </c>
      <c r="N3" t="s">
        <v>515</v>
      </c>
    </row>
    <row r="4" spans="2:14">
      <c r="B4" t="s">
        <v>390</v>
      </c>
      <c r="E4" t="s">
        <v>786</v>
      </c>
      <c r="F4" t="s">
        <v>506</v>
      </c>
      <c r="H4" t="s">
        <v>385</v>
      </c>
      <c r="J4" t="s">
        <v>6</v>
      </c>
      <c r="L4" t="s">
        <v>516</v>
      </c>
      <c r="N4" t="s">
        <v>516</v>
      </c>
    </row>
    <row r="5" spans="2:14">
      <c r="B5" t="s">
        <v>500</v>
      </c>
      <c r="E5" t="s">
        <v>787</v>
      </c>
      <c r="F5" t="s">
        <v>507</v>
      </c>
      <c r="H5" t="s">
        <v>386</v>
      </c>
      <c r="J5" t="s">
        <v>7</v>
      </c>
      <c r="L5" t="s">
        <v>518</v>
      </c>
      <c r="N5" t="s">
        <v>517</v>
      </c>
    </row>
    <row r="6" spans="2:14">
      <c r="B6" t="s">
        <v>501</v>
      </c>
      <c r="E6" t="s">
        <v>788</v>
      </c>
      <c r="L6" t="s">
        <v>517</v>
      </c>
    </row>
    <row r="7" spans="2:14">
      <c r="B7" t="s">
        <v>476</v>
      </c>
      <c r="E7" t="s">
        <v>789</v>
      </c>
    </row>
    <row r="8" spans="2:14">
      <c r="B8" t="s">
        <v>502</v>
      </c>
      <c r="E8" t="s">
        <v>790</v>
      </c>
    </row>
    <row r="9" spans="2:14">
      <c r="B9" t="s">
        <v>503</v>
      </c>
    </row>
    <row r="10" spans="2:14">
      <c r="B10" t="s">
        <v>508</v>
      </c>
    </row>
    <row r="11" spans="2:14">
      <c r="N11" t="s">
        <v>557</v>
      </c>
    </row>
    <row r="12" spans="2:14">
      <c r="N12" s="14" t="s">
        <v>234</v>
      </c>
    </row>
    <row r="13" spans="2:14">
      <c r="N13" s="14" t="s">
        <v>235</v>
      </c>
    </row>
    <row r="14" spans="2:14">
      <c r="K14" t="s">
        <v>555</v>
      </c>
      <c r="N14" s="14" t="s">
        <v>236</v>
      </c>
    </row>
    <row r="15" spans="2:14">
      <c r="B15" t="s">
        <v>519</v>
      </c>
      <c r="E15" t="s">
        <v>534</v>
      </c>
      <c r="K15" s="7" t="s">
        <v>549</v>
      </c>
      <c r="N15" s="14" t="s">
        <v>237</v>
      </c>
    </row>
    <row r="16" spans="2:14">
      <c r="B16" t="s">
        <v>559</v>
      </c>
      <c r="E16" t="s">
        <v>541</v>
      </c>
      <c r="F16">
        <v>122226</v>
      </c>
      <c r="H16" s="47" t="s">
        <v>568</v>
      </c>
      <c r="K16" s="7" t="s">
        <v>550</v>
      </c>
      <c r="N16" s="14" t="s">
        <v>223</v>
      </c>
    </row>
    <row r="17" spans="2:14">
      <c r="E17" t="s">
        <v>535</v>
      </c>
      <c r="H17" s="50" t="s">
        <v>561</v>
      </c>
      <c r="K17" s="7" t="s">
        <v>551</v>
      </c>
      <c r="N17" s="14" t="s">
        <v>238</v>
      </c>
    </row>
    <row r="18" spans="2:14">
      <c r="E18" t="s">
        <v>538</v>
      </c>
      <c r="F18">
        <v>121785</v>
      </c>
      <c r="H18" s="50" t="s">
        <v>562</v>
      </c>
      <c r="K18" s="7" t="s">
        <v>552</v>
      </c>
      <c r="N18" s="14" t="s">
        <v>239</v>
      </c>
    </row>
    <row r="19" spans="2:14">
      <c r="E19" t="s">
        <v>539</v>
      </c>
      <c r="F19">
        <v>118403</v>
      </c>
      <c r="H19" s="49" t="s">
        <v>563</v>
      </c>
      <c r="K19" s="7" t="s">
        <v>553</v>
      </c>
    </row>
    <row r="20" spans="2:14">
      <c r="E20" t="s">
        <v>537</v>
      </c>
      <c r="F20">
        <v>119558</v>
      </c>
      <c r="H20" s="50" t="s">
        <v>564</v>
      </c>
      <c r="K20" s="7" t="s">
        <v>556</v>
      </c>
    </row>
    <row r="21" spans="2:14">
      <c r="E21" t="s">
        <v>536</v>
      </c>
      <c r="F21">
        <v>121877</v>
      </c>
      <c r="H21" s="50" t="s">
        <v>565</v>
      </c>
      <c r="K21" s="7" t="s">
        <v>554</v>
      </c>
    </row>
    <row r="22" spans="2:14">
      <c r="E22" t="s">
        <v>498</v>
      </c>
      <c r="F22">
        <v>122168</v>
      </c>
      <c r="H22" s="50" t="s">
        <v>566</v>
      </c>
    </row>
    <row r="23" spans="2:14">
      <c r="E23" t="s">
        <v>540</v>
      </c>
      <c r="F23">
        <v>118875</v>
      </c>
      <c r="H23" s="50" t="s">
        <v>567</v>
      </c>
    </row>
    <row r="24" spans="2:14">
      <c r="H24" s="50" t="s">
        <v>569</v>
      </c>
    </row>
    <row r="25" spans="2:14">
      <c r="B25" s="370" t="s">
        <v>795</v>
      </c>
    </row>
    <row r="26" spans="2:14">
      <c r="B26" s="370" t="s">
        <v>796</v>
      </c>
      <c r="I26" s="7" t="s">
        <v>182</v>
      </c>
    </row>
    <row r="27" spans="2:14">
      <c r="B27" s="370" t="s">
        <v>797</v>
      </c>
      <c r="E27" t="s">
        <v>803</v>
      </c>
      <c r="I27" s="7" t="s">
        <v>805</v>
      </c>
    </row>
    <row r="28" spans="2:14">
      <c r="B28" s="370" t="s">
        <v>798</v>
      </c>
      <c r="E28" t="s">
        <v>835</v>
      </c>
    </row>
    <row r="29" spans="2:14">
      <c r="B29" s="370" t="s">
        <v>799</v>
      </c>
    </row>
    <row r="30" spans="2:14">
      <c r="B30" s="370" t="s">
        <v>800</v>
      </c>
    </row>
    <row r="31" spans="2:14">
      <c r="B31" s="370" t="s">
        <v>801</v>
      </c>
    </row>
    <row r="32" spans="2:14">
      <c r="B32" s="370" t="s">
        <v>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DATOS</vt:lpstr>
      <vt:lpstr>EP imprimir</vt:lpstr>
      <vt:lpstr>FEIC + ANEXPRODSERV</vt:lpstr>
      <vt:lpstr>SOLICITUD</vt:lpstr>
      <vt:lpstr>IVE SEGUROS</vt:lpstr>
      <vt:lpstr>SegurodeVida</vt:lpstr>
      <vt:lpstr>D. PEP (si aplica)</vt:lpstr>
      <vt:lpstr>CPE (si aplica)</vt:lpstr>
      <vt:lpstr>LAVADO</vt:lpstr>
      <vt:lpstr>listados</vt:lpstr>
      <vt:lpstr>'CPE (si aplica)'!Área_de_impresión</vt:lpstr>
      <vt:lpstr>'FEIC + ANEXPRODSERV'!Área_de_impresión</vt:lpstr>
      <vt:lpstr>SOLICITUD!Área_de_impresión</vt:lpstr>
    </vt:vector>
  </TitlesOfParts>
  <Company>G&amp;T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 Morales Ana</dc:creator>
  <cp:lastModifiedBy>CoreI5</cp:lastModifiedBy>
  <cp:lastPrinted>2023-05-03T17:47:43Z</cp:lastPrinted>
  <dcterms:created xsi:type="dcterms:W3CDTF">2018-11-15T16:10:14Z</dcterms:created>
  <dcterms:modified xsi:type="dcterms:W3CDTF">2024-12-05T18:51:11Z</dcterms:modified>
</cp:coreProperties>
</file>